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activeTab="1"/>
  </bookViews>
  <sheets>
    <sheet name="data" sheetId="1" r:id="rId1"/>
    <sheet name="Seznam dotací" sheetId="2" r:id="rId2"/>
    <sheet name="Vyúčtování" sheetId="3" r:id="rId3"/>
    <sheet name="Souhlas se změnou účelu" sheetId="4" r:id="rId4"/>
    <sheet name="Souhlas se změnou termínu" sheetId="5" r:id="rId5"/>
    <sheet name="Prodloužení termínu vyúčtování" sheetId="6" r:id="rId6"/>
    <sheet name="Zápis delegáta o konání akce" sheetId="7" r:id="rId7"/>
    <sheet name="Závazné pokyny k vyúčtování" sheetId="8" r:id="rId8"/>
  </sheets>
  <definedNames>
    <definedName name="_xlnm.Print_Area" localSheetId="0">data!$A$1:$H$36</definedName>
    <definedName name="_xlnm.Print_Area" localSheetId="5">'Prodloužení termínu vyúčtování'!$A$1:$C$23</definedName>
    <definedName name="_xlnm.Print_Area" localSheetId="4">'Souhlas se změnou termínu'!$A$1:$C$22</definedName>
    <definedName name="_xlnm.Print_Area" localSheetId="3">'Souhlas se změnou účelu'!$A$1:$C$26</definedName>
    <definedName name="_xlnm.Print_Area" localSheetId="2">Vyúčtování!$A$1:$C$40</definedName>
    <definedName name="_xlnm.Print_Area" localSheetId="6">'Zápis delegáta o konání akce'!$A$1:$C$17</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D8" i="2" l="1"/>
  <c r="C8" i="2"/>
  <c r="B8" i="2"/>
  <c r="C1" i="7" l="1"/>
  <c r="C4" i="7" s="1"/>
  <c r="C1" i="6"/>
  <c r="C3" i="6" s="1"/>
  <c r="B1" i="5"/>
  <c r="C1" i="5"/>
  <c r="C4" i="5" s="1"/>
  <c r="C1" i="4"/>
  <c r="C8" i="4" s="1"/>
  <c r="B25" i="3"/>
  <c r="C1" i="3"/>
  <c r="C8" i="3" s="1"/>
  <c r="C5" i="3" l="1"/>
  <c r="C5" i="5"/>
  <c r="A7" i="4"/>
  <c r="C4" i="3"/>
  <c r="A7" i="3"/>
  <c r="B7" i="5"/>
  <c r="C4" i="4"/>
  <c r="A7" i="6"/>
  <c r="C5" i="4"/>
  <c r="C8" i="6"/>
  <c r="C3" i="7"/>
  <c r="B1" i="3"/>
  <c r="B1" i="4"/>
  <c r="C3" i="5"/>
  <c r="C4" i="6"/>
  <c r="C3" i="3"/>
  <c r="C3" i="4"/>
  <c r="C5" i="6"/>
  <c r="B1" i="6"/>
  <c r="B1" i="7"/>
</calcChain>
</file>

<file path=xl/sharedStrings.xml><?xml version="1.0" encoding="utf-8"?>
<sst xmlns="http://schemas.openxmlformats.org/spreadsheetml/2006/main" count="901" uniqueCount="396">
  <si>
    <t>č.</t>
  </si>
  <si>
    <t>RČO</t>
  </si>
  <si>
    <t>žadatel</t>
  </si>
  <si>
    <t>projekt</t>
  </si>
  <si>
    <t xml:space="preserve">termín konání </t>
  </si>
  <si>
    <t>častka celkem</t>
  </si>
  <si>
    <t>použití I</t>
  </si>
  <si>
    <t xml:space="preserve">termín vyúčtování </t>
  </si>
  <si>
    <t xml:space="preserve">hrazení krátkodobých pronájmů </t>
  </si>
  <si>
    <t>Podpora celoroční činnosti</t>
  </si>
  <si>
    <t>Ohlédnutí, které potěší</t>
  </si>
  <si>
    <t>Do prvního šedivého políčka napište pořadové číslo Vaší  vybrané dotace z prvního sloupce (poř.číslo.)</t>
  </si>
  <si>
    <t>Všechny potřebné údaje v hlavičce všech formulářů za Vás vyplní program.</t>
  </si>
  <si>
    <t xml:space="preserve"> Zde ve žlutých polích se Vám pro Vaší kontrolu zobrazují  zvolené údaje.</t>
  </si>
  <si>
    <t>poř. číslo</t>
  </si>
  <si>
    <t>RČ</t>
  </si>
  <si>
    <t>Žadatel</t>
  </si>
  <si>
    <t xml:space="preserve">u programu č. 1 název projektu, u programu č. 2 název akce </t>
  </si>
  <si>
    <t>Název projektu nebo akce</t>
  </si>
  <si>
    <t>Vyúčtování finančního příspěvku poskytnutého na základě Smlouvy o poskytnutí dotace</t>
  </si>
  <si>
    <t>Obdarovaný subjekt :</t>
  </si>
  <si>
    <r>
      <rPr>
        <sz val="10"/>
        <rFont val="Arial CE"/>
        <family val="2"/>
        <charset val="238"/>
      </rPr>
      <t xml:space="preserve">název projektu/akce </t>
    </r>
    <r>
      <rPr>
        <sz val="8"/>
        <rFont val="Arial CE"/>
        <family val="2"/>
        <charset val="238"/>
      </rPr>
      <t xml:space="preserve"> (dle smlouvy)</t>
    </r>
    <r>
      <rPr>
        <sz val="10"/>
        <rFont val="Arial CE"/>
        <family val="2"/>
        <charset val="238"/>
      </rPr>
      <t xml:space="preserve"> : </t>
    </r>
  </si>
  <si>
    <t>výše poskytnuté dotace v Kč. :</t>
  </si>
  <si>
    <r>
      <rPr>
        <sz val="10"/>
        <rFont val="Arial CE"/>
        <family val="2"/>
        <charset val="238"/>
      </rPr>
      <t xml:space="preserve">účel použití   </t>
    </r>
    <r>
      <rPr>
        <sz val="8"/>
        <rFont val="Arial CE"/>
        <family val="2"/>
        <charset val="238"/>
      </rPr>
      <t xml:space="preserve"> (dle smlouvy)  :</t>
    </r>
  </si>
  <si>
    <t xml:space="preserve"> Dotaci je nutno vyúčtovat  do : </t>
  </si>
  <si>
    <r>
      <rPr>
        <b/>
        <sz val="10"/>
        <rFont val="Arial CE"/>
        <family val="2"/>
        <charset val="238"/>
      </rPr>
      <t xml:space="preserve">Rozpis vyúčtování poskytnuté dotace  </t>
    </r>
    <r>
      <rPr>
        <sz val="8"/>
        <rFont val="Arial CE"/>
        <family val="2"/>
        <charset val="238"/>
      </rPr>
      <t>(vyplňujte podle "Závazných pokynů………")</t>
    </r>
  </si>
  <si>
    <t>číslo dokl.:</t>
  </si>
  <si>
    <t xml:space="preserve">částka : </t>
  </si>
  <si>
    <t xml:space="preserve">název zboží či služby </t>
  </si>
  <si>
    <t xml:space="preserve">Do těchto kolonek pište pouze částky jako číslo. Formát se vyplňuje automaticky. - pište např.  5000  nikoliv 5 000 </t>
  </si>
  <si>
    <t>Nepište tedy čísla  ani s mezerou u tisíců, ani za částkou nepište žádnou zkratku měny, nebo pomlčku, např. 5000,- je špatně</t>
  </si>
  <si>
    <t>Všechny tato chyby mohou  zrušit nastavené formátování a špatně napsaná částka nemusí být  zahrnuta do automatického součtu.</t>
  </si>
  <si>
    <t>Doložené  náklady projektu,  podle uvedených  dokladů.</t>
  </si>
  <si>
    <t>Částka, která byla uhrazena z jiných zdrojů.</t>
  </si>
  <si>
    <t>Jinými zdroji jsou jiné dotace, granty, sponzorské a jiné dary.</t>
  </si>
  <si>
    <t>Částka,  která  byla  uhrazena z vlastních prostředků.</t>
  </si>
  <si>
    <t>Částka uhrazená z vlastních prostředků je v podstatě rozdíl mezi výší poskytnuté dotace</t>
  </si>
  <si>
    <t>Čestné prohlášení :</t>
  </si>
  <si>
    <t>a částkou předloženého vyúčtování, po odečtu částky hrazené z jiných zdrojů.</t>
  </si>
  <si>
    <t xml:space="preserve">Podepsaný zástupce obdarované organizace prohlašuje, že účetní doklady předložené k tomuto </t>
  </si>
  <si>
    <t>vyúčtování nebyly a nebudou použity pro jiný účel, než je  řízení o poskytnutí dotace ke kterému</t>
  </si>
  <si>
    <t>obdarovaný předkládá toto vyúčtování.</t>
  </si>
  <si>
    <t xml:space="preserve">Přílohou předloženého vyúčtování  jsou : </t>
  </si>
  <si>
    <t>a)   kopie  uvedených  dokladů,  jejichž originály byly zkontrolovány, označeny a vráceny  obdarovanému</t>
  </si>
  <si>
    <t xml:space="preserve">b)   další doklady v počtu listů  :  </t>
  </si>
  <si>
    <t xml:space="preserve">V Praze dne  : </t>
  </si>
  <si>
    <t xml:space="preserve">Razítko  a podpis  odpovědného zástupce obdarovaného : </t>
  </si>
  <si>
    <t xml:space="preserve">kontrola dokladů provedena dne : </t>
  </si>
  <si>
    <t>poznámky :</t>
  </si>
  <si>
    <t>Žádost o souhlas se změnou účelu použití finančních prostředků.</t>
  </si>
  <si>
    <t>TJ Sokol Stodůlky</t>
  </si>
  <si>
    <t xml:space="preserve">Celoroční činnost TJ Sokol Stodůlky </t>
  </si>
  <si>
    <r>
      <rPr>
        <sz val="10"/>
        <rFont val="Arial CE"/>
        <family val="2"/>
        <charset val="238"/>
      </rPr>
      <t>název projektu/akce</t>
    </r>
    <r>
      <rPr>
        <sz val="8"/>
        <rFont val="Arial CE"/>
        <family val="2"/>
        <charset val="238"/>
      </rPr>
      <t xml:space="preserve"> (dle smlouvy)</t>
    </r>
    <r>
      <rPr>
        <sz val="10"/>
        <rFont val="Arial CE"/>
        <family val="2"/>
        <charset val="238"/>
      </rPr>
      <t xml:space="preserve"> : </t>
    </r>
  </si>
  <si>
    <t>Cyklistický spolek Stodůlky</t>
  </si>
  <si>
    <t>Podpora činnosti Cyklistického spolku Stodůlky</t>
  </si>
  <si>
    <t>SK Aktis Praha</t>
  </si>
  <si>
    <t>Sportovní Klub Hala Lužiny</t>
  </si>
  <si>
    <t>Podpora celoroční pravidelné činnosti v oblasti sportu</t>
  </si>
  <si>
    <t xml:space="preserve">ŠSK při ZŠ Janského </t>
  </si>
  <si>
    <t>HB Basket Praha o.p.s.</t>
  </si>
  <si>
    <t>Obdarovaný subjekt žádá o souhlas se změnou účelu využití poskytnuté dotace pro položku :</t>
  </si>
  <si>
    <t>Taekwondo WTF klub Praha</t>
  </si>
  <si>
    <t>Pronájmy tělových. zařízení a mat. techn. vybavení oddílu dětí a mládeže</t>
  </si>
  <si>
    <t>Uveďte výši částky a žádaný nový účel využití</t>
  </si>
  <si>
    <t>č. :</t>
  </si>
  <si>
    <t>účel použití</t>
  </si>
  <si>
    <t>I.</t>
  </si>
  <si>
    <t>II.</t>
  </si>
  <si>
    <t>Odůvodnění :</t>
  </si>
  <si>
    <t>Datum :</t>
  </si>
  <si>
    <t>Podpis :</t>
  </si>
  <si>
    <t>Vyjádření zástupce starosty :</t>
  </si>
  <si>
    <t>Žádost o souhlas se změnou termínu konání akce</t>
  </si>
  <si>
    <t xml:space="preserve">V případě akcí pro veřejnost původně uvedený (plánovaný) termín konání akce </t>
  </si>
  <si>
    <t xml:space="preserve">Obdarovaný subjekt žádá o souhlas se změnou termínu konání akce - upřesňuje termín. </t>
  </si>
  <si>
    <t>Nový - upřesněný -  termín konání akce.</t>
  </si>
  <si>
    <t>Žádost o prodloužení termínu k předložení vyúčtování</t>
  </si>
  <si>
    <t xml:space="preserve">Obdarovaný subjekt žádá o prodloužení původně stanoveného termínu pro předložení vyúčtování. </t>
  </si>
  <si>
    <t xml:space="preserve">Nový termín pro předložení vyúčtování : </t>
  </si>
  <si>
    <t>Zpráva delegáta o konání akce</t>
  </si>
  <si>
    <t>Hlavní pořadatel akce :</t>
  </si>
  <si>
    <t>Název akce:</t>
  </si>
  <si>
    <t>Termín konání akce/datum:</t>
  </si>
  <si>
    <t>Termín konání akce/čas:</t>
  </si>
  <si>
    <t>Místo konání akce:</t>
  </si>
  <si>
    <t>Druh akce :</t>
  </si>
  <si>
    <t>Odhad počtu účastníků :</t>
  </si>
  <si>
    <t>Přítomnost zástupce MČ :</t>
  </si>
  <si>
    <t>Účast TV Praha 13 / jiné TV :</t>
  </si>
  <si>
    <t>Delegát spolupořadatele :</t>
  </si>
  <si>
    <t>Fotograf MČ :</t>
  </si>
  <si>
    <t>Poznámky :</t>
  </si>
  <si>
    <t>Městská část Praha 13</t>
  </si>
  <si>
    <t xml:space="preserve">1.      Obdarovaný předloží vyúčtování dotace: </t>
  </si>
  <si>
    <t>-         u programu číslo 1 (podpora pravidelné celoroční činnosti) do 30 dnů po uskutečnění poslední platby (rozhodující je datum uskutečnění zdanitelného plnění), kterou se vyčerpala poskytnutá finanční částka, nejpozději však do data uvedeného ve smlouvě.</t>
  </si>
  <si>
    <t>-         u programu č. 2 (spolupořadatelství) nejpozději do data uvedeného ve smlouvě.</t>
  </si>
  <si>
    <r>
      <rPr>
        <b/>
        <sz val="12"/>
        <rFont val="Times New Roman"/>
        <family val="1"/>
        <charset val="238"/>
      </rPr>
      <t>2. Vyúčtování dotace se předkládá písemně v jednom vyhotovení na formuláři, který byl v elektronické podobě obdarovanému doručen.</t>
    </r>
    <r>
      <rPr>
        <sz val="12"/>
        <rFont val="Times New Roman"/>
        <family val="1"/>
        <charset val="238"/>
      </rPr>
      <t xml:space="preserve"> Při vyúčtování poskytnuté dotace je možno uplatnit jen takové nákupy nebo úhrady služeb, které odpovídají účelu použití darovaných finančních prostředků, přesně specifikovanému ve smlouvě.  Pokud je ve smlouvě uvedeno „na úhradu nákladů podle předloženého projektu“, pak lze vyúčtovat jen takové nákupy a úhrady služeb, které byly uvedeny v projektu.</t>
    </r>
  </si>
  <si>
    <t>3.      Přílohou vyúčtování musí být kopie všech dokladů sloužících k vyúčtování, tj. paragonů, faktur, příjmových a výdajových pokladních dokladů, dodacích listů, výpisů z bankovního účtu, výpisů z evidence majetku, cestovních příkazů apod. Kopie musí být označené příslušným pracovníkem Úřadu Městské části Praha 13 (dále jen ÚMČ), který kontroloval jejich úplnost a shodnost s předloženým originálem. Ostatní požadované doklady, např. výsledkové listiny, seznamy účastníků apod., musí být podepsány zástupcem obdarovaného, který předkládá a podepisuje vyúčtování.</t>
  </si>
  <si>
    <t>4.      Před odevzdáním vyúčtování dotace (prostřednictvím podatelny ÚMČ) předloží obdarovaný připravené vyúčtování ke kontrole příslušnému pracovníkovi ÚMČ. Tento pracovník provede kontrolu úplnosti dokladů, uvedených ve vyúčtování a kontrolu shody předkládaných kopií účetních dokladů s originály, které musí obdarovaný k této kontrole dokládat. Originály předložených dokladů budou příslušným pracovníkem ÚMČ označeny razítkem „Použito pro vyúčtování dotace udělené MČ Praha 13“ poté budou obdarovanému vráceny.  Součástí vyúčtování je čestné prohlášení obdarovaného, že tyto doklady nebyly a nebudou použity k vyúčtování jiného daru, nebo akce.</t>
  </si>
  <si>
    <t>5.    Takto zkontrolované vyúčtování dotace, včetně všech příloh, se odevzdává prostřednictvím podatelny úřadu nejpozději v den uvedený v odst. 1. Vyúčtování dotace musí být podepsáno statutárním zástupcem obdarovaného, nebo osobou, která byla k úkonům souvisejícím s podáním, řešením a vyúčtováním dotace statutárním zástupcem zmocněna.</t>
  </si>
  <si>
    <t>6.       Jako doklady sloužící k vyúčtování dotace se předkládají:</t>
  </si>
  <si>
    <t>paragony které musí splňovat náležitosti dokladu dle ustanovení zákona č. 563/1991 Sb., o účetnictví, ve znění pozdějších přepisů tzn., že musí obsahovat název, adresu subjektu, sídlo provozovny, IČ, DIČ prodávajícího, datum prodeje a rozpis nakoupeného zboží s počtem kusů, cenou za kus a celkovou cenou, musí pocházet z číslované řady a být opatřeny podpisem prodavače.</t>
  </si>
  <si>
    <t>(Nelze předkládat paragony se všeobecným názvem „Kancelářské potřeby“, „Drogerie“, „Výtvarné potřeby“ atd. Tento rozpis musí provést prodejna, nikoliv dodatečně kupující.)</t>
  </si>
  <si>
    <t>7.        Obdarovaný dále doloží:</t>
  </si>
  <si>
    <t>a)      v případě nákupů za hotové doklad o tom, že uvedené doklady zaúčtoval ve svém účetnictví  a to:</t>
  </si>
  <si>
    <t xml:space="preserve">u subjektů, které vedou podvojné účetnictví, bude přiložena fotokopie „Pokladního  výdajového dokladu“, včetně dokladu dodavatele a výpisu z účetnictví;                </t>
  </si>
  <si>
    <t>u subjektů, které vedou jednoduché účetnictví, bude přiložena fotokopie té části peněžního deníku, ve kterém je tento doklad zaúčtován.</t>
  </si>
  <si>
    <t>b)      v případě bezhotovostní platby doloží platbu výpisem ze svého bankovního účtu (účet musí znít na jméno obdarovaného subjektu), který prokazuje zaplacení této faktury a dále doloží doklad    o tom, že uvedenou platbu zaúčtoval ve svém účetnictví.</t>
  </si>
  <si>
    <t>8.        Kopie předkládaných dokladů musí být vyhotoveny na celých listech A4 tak, aby doklady byly v celém rozsahu zřetelné, čitelné a nepřekrývaly se. Pokladní výdajové doklady mohou být kopírovány na témže listě s dokladem, ke kterému přísluší. Listy s kopiemi dokladů budou označeny číslem položky, pod kterou jsou zapsány ve vyúčtování a pokud jedna položka                ve vyúčtování představuje více listů s kopiemi dokladů, budou následující listy značeny řadou malých písmen (tj. např. 1a,1b,1c…)</t>
  </si>
  <si>
    <t>9.        Jako položka ve vyúčtování bude vždy uveden jeden doklad (paragon, faktura), nikoliv jednotlivé položky v tomto dokladu uvedené, nebo naopak součet více dokladů. Pokladní výdajový doklad, pokud je vypsán na více položek, bude označen čísly těchto položek. Doklady budou číslovány dle položek vyúčtování poskytnuté dotace.</t>
  </si>
  <si>
    <t>10.    V případě, že byla dotace použita na nákup majetku, je nutné, aby obdarovaný doložil výpisem  z evidence majetku skutečnost, že nakoupený majetek do této evidence zavedl. Výpis musí být orazítkován a podepsán. Tomuto prokazování podléhá i majetek, vedený pouze v operativní evidenci obdarovaného (minimálně předměty s předpokládanou životností delší než jeden rok). U zakoupeného oblečení, obutí a jiných individuálně zapůjčených pomůcek (dresy, kostýmy, výbava hasičů), musí být doloženo převzetí   jednotlivými členy, hráči atd.</t>
  </si>
  <si>
    <t>11.  V případě vyúčtování nákupu věcných cen nebo odměn při různých akcích je třeba uvést jmenný seznam účastníků, kterým byly odměny předány. U soutěžních akcí lze toto doložit pořadatelem podepsanou výsledkovou listinou. U nesoutěžních akcí s dětmi (akcí, při kterých se rozdávají drobné dárečky za účast, nebo bez vyhodnocování měřitelných, nebo celkových výsledků) postačuje zápis pořadatele s odhadnutým počtem účastníků, nebo zápis o konání akce potvrzený delegovaným zástupcem městské části.</t>
  </si>
  <si>
    <t>12.   Při proplácení honorářů účinkujícím a spoluúčinkujícím je třeba předkládat smlouvy o účinkování  a doklady o vyplacení honorářů s ověřením totožnosti a podpisem účinkujícího. Obsah výplatní listiny musí respektovat zákon o ochraně osobních údajů.</t>
  </si>
  <si>
    <t>13.   Předkládat je možno pouze doklady, které budou předmětem vyúčtování. V případě, že z předloženého dokladu přísluší do vyúčtování jen část, je nutné tyto skutečnosti řádně vyznačit, popsat a doložit zdůvodněným výpočtem.</t>
  </si>
  <si>
    <t>14.  V případě, že obdarovaný subjekt nečerpá získané finanční prostředky z důvodu neuskutečnění záměru, musí poskytnuté finanční prostředky co nejdříve vrátit, aby bylo možné je dále použít na jinou odpovídající činnost.</t>
  </si>
  <si>
    <t>15.  Závažné, nebo opakující se závady ve vyúčtování, případně opožděné předání vyúčtování, ve svém důsledku povedou minimálně k vyřazení žadatele z dotačního řízení v příštím roce, případně podle závažnosti závady, až k nepřijetí nesprávného vyúčtování s následkem povinnosti vrácení poskytnuté dotace, nebo její části.</t>
  </si>
  <si>
    <t>16.  Tyto závazné pokyny k vyúčtování jsou přílohou Smlouvy o poskytnutí dotace.</t>
  </si>
  <si>
    <t xml:space="preserve">                                               </t>
  </si>
  <si>
    <t xml:space="preserve">                                                                                  Petr Zeman v.r.</t>
  </si>
  <si>
    <t xml:space="preserve">                                                                                    místostarosta</t>
  </si>
  <si>
    <t xml:space="preserve">  </t>
  </si>
  <si>
    <t>Seznam dotací poskytnutých v roce 2024.</t>
  </si>
  <si>
    <t>TJ Sokol Stodůlky, z.s.</t>
  </si>
  <si>
    <t>celoroční činnost všech oddílů</t>
  </si>
  <si>
    <t>nákup zařízení a vybavení  za 15000 a nákup spotřebního materiálu za 15000</t>
  </si>
  <si>
    <t>31.12.2024</t>
  </si>
  <si>
    <t>květen, září až prosinec 2024</t>
  </si>
  <si>
    <t>turnaje spojené s náborem</t>
  </si>
  <si>
    <t>pronájem prostor</t>
  </si>
  <si>
    <t>turnaj podzim a nábory celoroční</t>
  </si>
  <si>
    <t>basketbal</t>
  </si>
  <si>
    <t xml:space="preserve">materiální zabezpečení  a technické zabezpečení </t>
  </si>
  <si>
    <t>prosinec 2024</t>
  </si>
  <si>
    <t>tradiční předvánoční turnaj pro obyvatele Prahy 13</t>
  </si>
  <si>
    <t xml:space="preserve">dárky pro účastníky a materiální zabezpečení </t>
  </si>
  <si>
    <t>září – prosinec 2024</t>
  </si>
  <si>
    <t>turnaje v nohejbalu, spojené s náborem oddílu</t>
  </si>
  <si>
    <t xml:space="preserve">materiální zabezpečení  a materiální zabezpečení </t>
  </si>
  <si>
    <t>květen – prosinec 2024</t>
  </si>
  <si>
    <t>turnaje žáků a přípravek, nábory</t>
  </si>
  <si>
    <t>materiální zabezpečení  a pronájem prostor</t>
  </si>
  <si>
    <t>turnaje a zápasy malých tenisových nadějí</t>
  </si>
  <si>
    <t>pronájem prostor a pronájem prostor</t>
  </si>
  <si>
    <t>Sportovní klub Velká Ohrada, z.s.</t>
  </si>
  <si>
    <t>Podpora sportu na Velké Ohradě</t>
  </si>
  <si>
    <t>hrazení krátkodobých pronájmů  za 30000</t>
  </si>
  <si>
    <t>září - listopad 2024 - dlouhodobě, finále listopad 2024</t>
  </si>
  <si>
    <t>Turnaj ve stolním tenisu</t>
  </si>
  <si>
    <t>Turnaj v badmintonu</t>
  </si>
  <si>
    <t>červen 2024</t>
  </si>
  <si>
    <t>Basketbalový turnaj starších minižáků</t>
  </si>
  <si>
    <t xml:space="preserve">pronájem prostor a technické zabezpečení </t>
  </si>
  <si>
    <t>31.8.2024</t>
  </si>
  <si>
    <t xml:space="preserve">srpen až prosinec 2024 </t>
  </si>
  <si>
    <t>Basketbalový turnaj mladších žáků</t>
  </si>
  <si>
    <t>srpen až prosinec 2024</t>
  </si>
  <si>
    <t>Basketbalový turnaj starších žáků</t>
  </si>
  <si>
    <t>září 2024</t>
  </si>
  <si>
    <t>Sportovní den SKVO na Festivalu volného času</t>
  </si>
  <si>
    <t xml:space="preserve">dárky pro účastníky a technické zabezpečení </t>
  </si>
  <si>
    <t>SK Aktis Praha, z.s.</t>
  </si>
  <si>
    <t>7.5.2024</t>
  </si>
  <si>
    <t>Butovický zajíček</t>
  </si>
  <si>
    <t>medaile a poháry v soutěži a dárky pro účastníky</t>
  </si>
  <si>
    <t>30.9.2024</t>
  </si>
  <si>
    <t>2.5., 13.5., 10.6.2024</t>
  </si>
  <si>
    <t>Liga atletických přípravek</t>
  </si>
  <si>
    <t xml:space="preserve">medaile a poháry v soutěži a technické zabezpečení </t>
  </si>
  <si>
    <t>HC KERT PARK PRAHA z.s.</t>
  </si>
  <si>
    <t>Treninkové středisko mládeže hokejbalu 2024</t>
  </si>
  <si>
    <t>nákup spotřebního materiálu za 25000 a hrazení krátkodobých pronájmů  za 5000</t>
  </si>
  <si>
    <t>HCKERT PARK PRAHA z.s.</t>
  </si>
  <si>
    <t>srpen - září 2024</t>
  </si>
  <si>
    <t>Hokejbalový turnaj o pohár starosty</t>
  </si>
  <si>
    <t>honoráře pro porotce nebo rozhodčí a medaile a poháry v soutěži</t>
  </si>
  <si>
    <t>ŠSK při ZŠ Janského 2189, Praha 5</t>
  </si>
  <si>
    <t>nákup zařízení a vybavení  za 20000 a nákup spotřebního materiálu za 10000</t>
  </si>
  <si>
    <t>květen - červen 2024</t>
  </si>
  <si>
    <t>Otevřený sportovní den nejen pro předškoláky</t>
  </si>
  <si>
    <t>31.7.2024</t>
  </si>
  <si>
    <t>Pohyb je život, dívat se nestačí.</t>
  </si>
  <si>
    <t>24.6 - 27.6. 2024</t>
  </si>
  <si>
    <t>Expedice Vltava 2024</t>
  </si>
  <si>
    <t xml:space="preserve">technické zabezpečení  a technické zabezpečení </t>
  </si>
  <si>
    <t>březen - červen 2024</t>
  </si>
  <si>
    <t>Odznak všestrannosti olympijských vítězů</t>
  </si>
  <si>
    <t>BK HB Basket, z.s.</t>
  </si>
  <si>
    <t>Podpora pravidelné celoroční činnosti dětí</t>
  </si>
  <si>
    <t xml:space="preserve">hrazení krátkodobých pronájmů  za 30000 </t>
  </si>
  <si>
    <t>EWSC Praha, z.s.</t>
  </si>
  <si>
    <t>Tréninky Powerchair Hockey pro děti i dospělé</t>
  </si>
  <si>
    <t xml:space="preserve">hrazení krátkodobých pronájmů  za 20000 </t>
  </si>
  <si>
    <t>R TEAM z.s.</t>
  </si>
  <si>
    <t>BĚH METROPOLE MČ PRAHA 13 (XII. ročník)</t>
  </si>
  <si>
    <t xml:space="preserve">PŮLNOČNÍ SILVESTROVSKO - NOVOROČNÍ BĚH METROPOLE </t>
  </si>
  <si>
    <t>10.1.2025</t>
  </si>
  <si>
    <t>3.10.2024</t>
  </si>
  <si>
    <t>Plavecko-běžecký pohár MČ Praha 13 (XXIV. ročník)</t>
  </si>
  <si>
    <t>medaile a poháry v soutěži a pronájem prostor</t>
  </si>
  <si>
    <t>OLYMP FLORBAL, z.s.</t>
  </si>
  <si>
    <t>Florbal pro děti na území MČ Praha 13</t>
  </si>
  <si>
    <t>FitStation.cz, z.s.</t>
  </si>
  <si>
    <t>Rozvoj tréninkové základny</t>
  </si>
  <si>
    <t>hrazení krátkodobých pronájmů  za 25000 a nákup zařízení a vybavení  za 5000</t>
  </si>
  <si>
    <t>Sportovní den se závody v aerobiku</t>
  </si>
  <si>
    <t>pronájem prostor a dárky pro účastníky</t>
  </si>
  <si>
    <t>srpen 2024</t>
  </si>
  <si>
    <t>SK JEREMI, z.s.</t>
  </si>
  <si>
    <t>Vybavení a materiál pro sportovní školy</t>
  </si>
  <si>
    <t>nákup zařízení a vybavení  za 15000 a nákup spotřebního materiálu za 10000</t>
  </si>
  <si>
    <t>12.5.2024</t>
  </si>
  <si>
    <t>Den rodin se sportem v Jeremi</t>
  </si>
  <si>
    <t xml:space="preserve">honoráře pro profesionální účinkující a materiální zabezpečení </t>
  </si>
  <si>
    <t>21.4.2024</t>
  </si>
  <si>
    <t>Jarní dětská olympiáda</t>
  </si>
  <si>
    <t>honoráře pro profesionální účinkující a medaile a poháry v soutěži</t>
  </si>
  <si>
    <t>8.9.2024</t>
  </si>
  <si>
    <t>Sportovní den pro děti z MČ Praha 13</t>
  </si>
  <si>
    <t>2.6.2024</t>
  </si>
  <si>
    <t>Sportovní odpoledne ke Dni dětí</t>
  </si>
  <si>
    <t>19.5.2024</t>
  </si>
  <si>
    <t>Sportovní klub Motorlet Praha, spolek</t>
  </si>
  <si>
    <t>Nákup zařízení a vybavení pro oddíl fotbalu</t>
  </si>
  <si>
    <t xml:space="preserve">nákup spotřebního materiálu za 30000 </t>
  </si>
  <si>
    <t>Turnaj mladších přípravek pod záštitou MČ Praha 13</t>
  </si>
  <si>
    <t>dárky pro účastníky a honoráře pro porotce nebo rozhodčí</t>
  </si>
  <si>
    <t>Turnaj starších přípravek pod záštitou MČ Praha 13</t>
  </si>
  <si>
    <t>Veřejná Sportovní Akademie z.s.</t>
  </si>
  <si>
    <t>Snag golf Praha 13</t>
  </si>
  <si>
    <t xml:space="preserve">úhradu nezbytných externích služeb za 25000 </t>
  </si>
  <si>
    <t>Sportovní klub YAWARA PRAGUE z.s.</t>
  </si>
  <si>
    <t>zvyšeni zajmu o judo mezi děti Prahy 13</t>
  </si>
  <si>
    <t>hrazení krátkodobých pronájmů  za 10000 a nákup zařízení a vybavení  za 10000</t>
  </si>
  <si>
    <t>Ludus Magnus z.s.</t>
  </si>
  <si>
    <t>Sportovní kurzy při školách Prahy 13</t>
  </si>
  <si>
    <t>WKS Praha, spolek</t>
  </si>
  <si>
    <t>hrazení krátkodobých pronájmů  za 20000 a nákup zařízení a vybavení  za 10000</t>
  </si>
  <si>
    <t>SPORTJOY, z. s.</t>
  </si>
  <si>
    <t>8. 7. - 30. 8. 2024</t>
  </si>
  <si>
    <t>Sportovní příměstské tábory pro děti v Praze 13</t>
  </si>
  <si>
    <t>pronájem prostor a vyberte ze seznamu :</t>
  </si>
  <si>
    <t>31.10.2024</t>
  </si>
  <si>
    <t>Tenisová škola Tallent s.r.o.</t>
  </si>
  <si>
    <t>Tenisové kroužky, jejich popularizace a turnaje pro neregistrované děti na Praze 13</t>
  </si>
  <si>
    <t>hrazení krátkodobých pronájmů  za 24000 a nákup spotřebního materiálu za 6000</t>
  </si>
  <si>
    <t>MTS Akademie - Mgr. Zdeněk David</t>
  </si>
  <si>
    <t>Nákup sportovních pomůcek</t>
  </si>
  <si>
    <t>nákup zařízení a vybavení  za 26000</t>
  </si>
  <si>
    <t xml:space="preserve">Kurz Nordic Walking pro začátečníky s půldenními výlety </t>
  </si>
  <si>
    <t>honoráře pro profesionální účinkující a vyberte ze seznamu :</t>
  </si>
  <si>
    <t>Judo club Kidsport z. s.</t>
  </si>
  <si>
    <t>Organizace oddílů a kroužků juda v ZŠ a sportovních centrech</t>
  </si>
  <si>
    <t>Svaz plážových sportů z.s.</t>
  </si>
  <si>
    <t>Akce v plážových sportech</t>
  </si>
  <si>
    <t>Ing. Natália Poldaufová</t>
  </si>
  <si>
    <t>Tai-chi i Čchi-kung pro seniory a aktivní skupinu obyvatelů Prahy 13</t>
  </si>
  <si>
    <t>hrazení krátkodobých pronájmů  za 19000 a úhradu nezbytných externích služeb za 1000</t>
  </si>
  <si>
    <t>Sportklub Bessie, z.s.</t>
  </si>
  <si>
    <t>červen, září, říjen, listopad</t>
  </si>
  <si>
    <t>Netradiční sportovní závody pro děti a mládež v Centrálním parku</t>
  </si>
  <si>
    <t>technické zabezpečení  a medaile a poháry v soutěži</t>
  </si>
  <si>
    <t>13. 10. 2024</t>
  </si>
  <si>
    <t>Běh 13km Prahou 13 za zvelebení Centrálního parku Stodůlky</t>
  </si>
  <si>
    <t>12. 5. 2024</t>
  </si>
  <si>
    <t>Běh cestou necestou na 13 km Prahou 13</t>
  </si>
  <si>
    <t>materiální zabezpečení  a dárky pro účastníky</t>
  </si>
  <si>
    <t>Klub Lučinka, z.s.</t>
  </si>
  <si>
    <t>Celoročnní čínost Folklorního souboru Lučinka</t>
  </si>
  <si>
    <t>nákup spotřebního materiálu za 13000 a nákup zařízení a vybavení  za 5000</t>
  </si>
  <si>
    <t>02.11.2024</t>
  </si>
  <si>
    <t>Stodůlecký folklorní ples</t>
  </si>
  <si>
    <t>Divadlo D13, z.s.</t>
  </si>
  <si>
    <t>Podpora realiizace představení</t>
  </si>
  <si>
    <t>úhradu nezbytných externích služeb za 9000 a nákup spotřebního materiálu za 9000</t>
  </si>
  <si>
    <t>Taneční studio Mirabel z., s.</t>
  </si>
  <si>
    <t>Tancem ke zdraví-podpora celoroční činnosti TS Mirabel</t>
  </si>
  <si>
    <t>hrazení krátkodobých pronájmů  za 9000 a nákup zařízení a vybavení  za 9000</t>
  </si>
  <si>
    <t>Taneční studio Mirabel, z.s.</t>
  </si>
  <si>
    <t>14.06.2024</t>
  </si>
  <si>
    <t>Dopolední vystoupení pro školy</t>
  </si>
  <si>
    <t>13.6.2024</t>
  </si>
  <si>
    <t>Závěrečné vystoupení kurzů TS Mirabel</t>
  </si>
  <si>
    <t>TS DEMO, z.s.</t>
  </si>
  <si>
    <t>Všestranný pohybový rozvoj v tanečním sportu</t>
  </si>
  <si>
    <t xml:space="preserve">nákup zařízení a vybavení  za 16000 </t>
  </si>
  <si>
    <t>Czech Photo Centre</t>
  </si>
  <si>
    <t>Celoroční činnost komunitního centra Czech Photo pro komunitu seniorů</t>
  </si>
  <si>
    <t>hrazení krátkodobých pronájmů  za 16000</t>
  </si>
  <si>
    <t>Top Dance Prague Team z. s.</t>
  </si>
  <si>
    <t>Top Dance Prague 2024</t>
  </si>
  <si>
    <t>hrazení krátkodobých pronájmů  za 20000</t>
  </si>
  <si>
    <t>Divadelní spolek FRAS z.s.</t>
  </si>
  <si>
    <t>Uvedení inscenací Za dveřmi a Všechno nejlepší na Praze 13</t>
  </si>
  <si>
    <t xml:space="preserve">úhradu nezbytných externích služeb za 20000 </t>
  </si>
  <si>
    <t>Pionýr, z. s. - Pražská organizace Pionýra, PO RONDEL</t>
  </si>
  <si>
    <t>Vzhůru na palubu</t>
  </si>
  <si>
    <t>nákup zařízení a vybavení  za 10000 a nákup spotřebního materiálu za 2000</t>
  </si>
  <si>
    <t>9.6.2024</t>
  </si>
  <si>
    <t>Stroj času - I. ročník " Cesta do Pravěku"</t>
  </si>
  <si>
    <t>23. 11. 2024</t>
  </si>
  <si>
    <t>Dětský karneval na ledě</t>
  </si>
  <si>
    <t>honoráře pro profesionální účinkující a dárky pro účastníky</t>
  </si>
  <si>
    <t>Ekodomov, z.s.</t>
  </si>
  <si>
    <t>Malý průzkumník přírody na Praze 13 (2024)</t>
  </si>
  <si>
    <t>nákup zařízení a vybavení  za 8000 a nákup spotřebního materiálu za 4000</t>
  </si>
  <si>
    <t>Pro kořínky, z. s.</t>
  </si>
  <si>
    <t>Pečujeme o zahradu Prokopka a její komunitu</t>
  </si>
  <si>
    <t>úhradu nezbytných externích služeb za 10000 a nákup zařízení a vybavení  za 10000</t>
  </si>
  <si>
    <t>Pro kořínky, z.s.</t>
  </si>
  <si>
    <t>21. 5. a 2. 10. 2024</t>
  </si>
  <si>
    <t>Bylinková procházka</t>
  </si>
  <si>
    <t xml:space="preserve">honoráře pro profesionální účinkující </t>
  </si>
  <si>
    <t>Vítání léta</t>
  </si>
  <si>
    <t>30.5.2024</t>
  </si>
  <si>
    <t>Jóga pod širým nebem</t>
  </si>
  <si>
    <t>15.9. 2024</t>
  </si>
  <si>
    <t xml:space="preserve">Afrika v zahradě </t>
  </si>
  <si>
    <t>10.9.2024</t>
  </si>
  <si>
    <t>Ekodivadlo – O včelách a včelaři</t>
  </si>
  <si>
    <t>5.12.2024</t>
  </si>
  <si>
    <t>Mikulášská</t>
  </si>
  <si>
    <t xml:space="preserve">dárky pro účastníky </t>
  </si>
  <si>
    <t>SH ČMS Sbor dobrovolných hasičů Praha - Stodůlky</t>
  </si>
  <si>
    <t>Pronájem tělocvičny a nákup sportovních potřeb</t>
  </si>
  <si>
    <t>nákup zařízení a vybavení  za 15000 a vyberte ze seznamu : za 15000</t>
  </si>
  <si>
    <t>30.4.2024</t>
  </si>
  <si>
    <t>Čarodějnice</t>
  </si>
  <si>
    <t>30.6.2024</t>
  </si>
  <si>
    <t>2.6. 2024</t>
  </si>
  <si>
    <t>Dětský den</t>
  </si>
  <si>
    <t>22.10.2024</t>
  </si>
  <si>
    <t>Drakiáda</t>
  </si>
  <si>
    <t>1.9.2024</t>
  </si>
  <si>
    <t>Rozloučení s prázdninami</t>
  </si>
  <si>
    <t>7.12.2024</t>
  </si>
  <si>
    <t>Mikulášská nadílka</t>
  </si>
  <si>
    <t>SH ČMS Sbor dobrovolných hasičů Praha - Třebonice</t>
  </si>
  <si>
    <t>Podpora celoroční činnosti neziskových subjektů</t>
  </si>
  <si>
    <t>nákup zařízení a vybavení  za 25000 a nákup spotřebního materiálu za 5000</t>
  </si>
  <si>
    <t>31.08.2024</t>
  </si>
  <si>
    <t>Třebonické letní hry</t>
  </si>
  <si>
    <t>technické zabezpečení  a dárky pro účastníky</t>
  </si>
  <si>
    <t>02.06.204</t>
  </si>
  <si>
    <t>Den dětí s hasiči</t>
  </si>
  <si>
    <t>07.12.2024</t>
  </si>
  <si>
    <t>Rozsvícení vánočního stromu s nadílkou pro děti</t>
  </si>
  <si>
    <t>Římskokatolická farnost u kostela sv. Jakuba St., Praha - Stodůlky</t>
  </si>
  <si>
    <t>Aktivní prožití času dětí ze sídliště III.</t>
  </si>
  <si>
    <t>nákup zařízení a vybavení  za 8000 a hrazení krátkodobých pronájmů  za 7000</t>
  </si>
  <si>
    <t>3. 11. 2024</t>
  </si>
  <si>
    <t>Dušičkový koncert</t>
  </si>
  <si>
    <t>honoráře pro profesionální účinkující a honoráře pro profesionální účinkující</t>
  </si>
  <si>
    <t>25. 12. 2024</t>
  </si>
  <si>
    <t>Vánočníý koncert</t>
  </si>
  <si>
    <t>24. 3. 2024</t>
  </si>
  <si>
    <t>Velikonoční koncert</t>
  </si>
  <si>
    <t>Společnost pro talent a nadání</t>
  </si>
  <si>
    <t>Kluby rodičů a učitelů</t>
  </si>
  <si>
    <t xml:space="preserve">úhradu nezbytných externích služeb za 9000 </t>
  </si>
  <si>
    <t>TIB, z.s.</t>
  </si>
  <si>
    <t>Tvořivá informatika 2024</t>
  </si>
  <si>
    <t>hrazení krátkodobých pronájmů  za 10000 a nákup spotřebního materiálu za 6000</t>
  </si>
  <si>
    <t>Oslavy 20 let TIB</t>
  </si>
  <si>
    <t>listopad 2024</t>
  </si>
  <si>
    <t>Dvě šance v Trávě</t>
  </si>
  <si>
    <t xml:space="preserve">honoráře pro porotce nebo rozhodčí a technické zabezpečení </t>
  </si>
  <si>
    <t>Centrum pro dětský sluch Tamtam, o.p.s.</t>
  </si>
  <si>
    <t>Keramická dílna pro sluchově postižené a slyšící děti a dospělé</t>
  </si>
  <si>
    <t>nákup spotřebního materiálu za 10000 a úhradu nezbytných externích služeb za 6000</t>
  </si>
  <si>
    <t>9.9.2024</t>
  </si>
  <si>
    <t>Místo porozumění - Zahradní slavnost</t>
  </si>
  <si>
    <t>Proxima Sociale o.p.s.</t>
  </si>
  <si>
    <t>Vybavení zázemí</t>
  </si>
  <si>
    <t>nákup zařízení a vybavení  za 10000 a nákup spotřebního materiálu za 6000</t>
  </si>
  <si>
    <t>29. 8. 2024</t>
  </si>
  <si>
    <t>Divokej Event vol. VI</t>
  </si>
  <si>
    <t>4. 6. a 19. 9. 2024</t>
  </si>
  <si>
    <t>Koloběžkový workshop V. na třináctce</t>
  </si>
  <si>
    <t>30.11.2024</t>
  </si>
  <si>
    <t>16. 4. a 21. 5. 2024</t>
  </si>
  <si>
    <t>Streetfotbalové turnaje</t>
  </si>
  <si>
    <t>Šikovné děti, z.s.</t>
  </si>
  <si>
    <t>Šikovné děti - Kutil Junior -  pravidelné kroužky řemesel a kutilství</t>
  </si>
  <si>
    <t>hrazení krátkodobých pronájmů  za 14000 a nákup spotřebního materiálu za 2000</t>
  </si>
  <si>
    <t>Řemeslné a kutilské dílny pro děti a mládež - Medobraní</t>
  </si>
  <si>
    <t>duben-prosinec 2024</t>
  </si>
  <si>
    <t>Řemeslné a kutilské dílny pro školní družiny</t>
  </si>
  <si>
    <t>Řemeslné a kutilské dílny pro děti a mládež - Svatováclavská pouť</t>
  </si>
  <si>
    <t>Zdravotní klaun, o.p.s. </t>
  </si>
  <si>
    <t>1.4.2024 - 31.12.2024</t>
  </si>
  <si>
    <t>Pravidelné klauniády na specializovaných odděleních FN Motol</t>
  </si>
  <si>
    <t xml:space="preserve">Podpis : </t>
  </si>
  <si>
    <t>Závazné pokyny pro správné vyúčtování dotace v oblasti volného času pro r. 2024</t>
  </si>
  <si>
    <t>daňové doklady-faktury, které musí obsahovat název, adresu subjektu, sídlo provozovny, IČ, DIČ prodávajícího, datum prodeje a rozpis nakoupeného zboží s počtem kusů, cenou za kus                    a celkovou cenou.  Na předkládané faktuře musí být uveden jako odběratel výslovně pouze obdarovaný subjekt (v souladu se statutárními listinami a příslušnou smlouvou), jehož název           a adresa bude v souladu s uzavřenou smlouvou, a to i v případě faktur hrazených v hotovosti. Rozpis položek na faktuře lze nahradit odpovídajícím dodacím listem. Dodací list však fakturu nenahrazuje. V případě hotovostní platby musí být k faktuře doložen příjmový pokladní doklad     na převzatou hotovost vystavený dodavatelem, nebo musí faktura obsahovat potvrzení o jejím zaplacení. V případě plateb dobírkou, je nutné doložit zaplacení dobírky přepravní službě. Do vyúčtování lze uplatnit jen doklady o platbách, které se uskutečnily po datu vyhlášení podmínek a programů  těchto dotací, tj. po14.2.2024.</t>
  </si>
  <si>
    <t>Schváleno usnesením Rady MČ Praha 13 č. UR 0187/2024 z 6.5.2024</t>
  </si>
  <si>
    <t xml:space="preserve">V Praze dne   23.5.2024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</si>
</sst>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quot; Kč&quot;_-;\-* #,##0&quot; Kč&quot;_-;_-* &quot;- Kč&quot;_-;_-@_-"/>
    <numFmt numFmtId="165" formatCode="_-* #,##0.00&quot; Kč&quot;_-;\-* #,##0.00&quot; Kč&quot;_-;_-* \-??&quot; Kč&quot;_-;_-@_-"/>
    <numFmt numFmtId="166" formatCode="#,##0&quot; Kč&quot;"/>
    <numFmt numFmtId="167" formatCode="#,##0\ _K_č"/>
    <numFmt numFmtId="168" formatCode="dd/mm/yy"/>
    <numFmt numFmtId="169" formatCode="_-* #,##0.00&quot; Kč&quot;_-;\-* #,##0.00&quot; Kč&quot;_-;_-* &quot;- Kč&quot;_-;_-@_-"/>
    <numFmt numFmtId="170" formatCode="dd/mm/yyyy"/>
  </numFmts>
  <fonts count="32" x14ac:knownFonts="1">
    <font>
      <sz val="10"/>
      <name val="Arial CE"/>
      <charset val="238"/>
    </font>
    <font>
      <sz val="10"/>
      <name val="Arial CE"/>
      <family val="2"/>
      <charset val="238"/>
    </font>
    <font>
      <i/>
      <sz val="9"/>
      <name val="Arial CE"/>
      <family val="2"/>
      <charset val="238"/>
    </font>
    <font>
      <i/>
      <sz val="9"/>
      <name val="Arial CE"/>
      <charset val="238"/>
    </font>
    <font>
      <i/>
      <sz val="10"/>
      <name val="Arial CE"/>
      <family val="2"/>
      <charset val="238"/>
    </font>
    <font>
      <sz val="8"/>
      <name val="Arial CE"/>
      <family val="2"/>
      <charset val="238"/>
    </font>
    <font>
      <sz val="10"/>
      <color rgb="FF000000"/>
      <name val="Arial CE"/>
      <charset val="238"/>
    </font>
    <font>
      <sz val="9"/>
      <name val="Arial CE"/>
      <family val="2"/>
      <charset val="238"/>
    </font>
    <font>
      <b/>
      <sz val="11"/>
      <name val="Arial CE"/>
      <charset val="238"/>
    </font>
    <font>
      <sz val="14"/>
      <color rgb="FFFF0000"/>
      <name val="Arial CE"/>
      <charset val="238"/>
    </font>
    <font>
      <sz val="10"/>
      <color rgb="FFFF0000"/>
      <name val="Arial CE"/>
      <charset val="238"/>
    </font>
    <font>
      <b/>
      <sz val="12"/>
      <name val="Arial CE"/>
      <charset val="238"/>
    </font>
    <font>
      <b/>
      <sz val="14"/>
      <name val="Arial CE"/>
      <family val="2"/>
      <charset val="238"/>
    </font>
    <font>
      <b/>
      <sz val="24"/>
      <name val="Arial CE"/>
      <charset val="238"/>
    </font>
    <font>
      <b/>
      <sz val="10"/>
      <name val="Arial CE"/>
      <family val="2"/>
      <charset val="238"/>
    </font>
    <font>
      <b/>
      <sz val="12"/>
      <name val="Arial CE"/>
      <family val="2"/>
      <charset val="238"/>
    </font>
    <font>
      <b/>
      <sz val="9"/>
      <name val="Arial CE"/>
      <charset val="238"/>
    </font>
    <font>
      <b/>
      <sz val="10"/>
      <name val="Arial CE"/>
      <charset val="238"/>
    </font>
    <font>
      <b/>
      <sz val="10"/>
      <color rgb="FFFF0000"/>
      <name val="Arial CE"/>
      <charset val="238"/>
    </font>
    <font>
      <sz val="8"/>
      <name val="Arial CE"/>
      <charset val="238"/>
    </font>
    <font>
      <sz val="14"/>
      <name val="Arial CE"/>
      <charset val="238"/>
    </font>
    <font>
      <b/>
      <i/>
      <sz val="10"/>
      <name val="Arial CE"/>
      <charset val="238"/>
    </font>
    <font>
      <b/>
      <sz val="14"/>
      <name val="Arial CE"/>
      <charset val="238"/>
    </font>
    <font>
      <b/>
      <sz val="20"/>
      <name val="Arial CE"/>
      <family val="2"/>
      <charset val="238"/>
    </font>
    <font>
      <b/>
      <sz val="11"/>
      <name val="Arial CE"/>
      <family val="2"/>
      <charset val="238"/>
    </font>
    <font>
      <b/>
      <sz val="14"/>
      <name val="Times New Roman"/>
      <family val="1"/>
      <charset val="238"/>
    </font>
    <font>
      <b/>
      <u/>
      <sz val="12"/>
      <name val="Times New Roman"/>
      <family val="1"/>
      <charset val="238"/>
    </font>
    <font>
      <sz val="8"/>
      <name val="Times New Roman"/>
      <family val="1"/>
      <charset val="238"/>
    </font>
    <font>
      <b/>
      <sz val="8"/>
      <name val="Times New Roman"/>
      <family val="1"/>
      <charset val="238"/>
    </font>
    <font>
      <b/>
      <sz val="12"/>
      <name val="Times New Roman"/>
      <family val="1"/>
      <charset val="238"/>
    </font>
    <font>
      <sz val="12"/>
      <name val="Times New Roman"/>
      <family val="1"/>
      <charset val="238"/>
    </font>
    <font>
      <sz val="10"/>
      <name val="Arial CE"/>
      <charset val="238"/>
    </font>
  </fonts>
  <fills count="6">
    <fill>
      <patternFill patternType="none"/>
    </fill>
    <fill>
      <patternFill patternType="gray125"/>
    </fill>
    <fill>
      <patternFill patternType="solid">
        <fgColor rgb="FFFFFF00"/>
        <bgColor rgb="FFFFFF00"/>
      </patternFill>
    </fill>
    <fill>
      <patternFill patternType="solid">
        <fgColor rgb="FFB7DEE8"/>
        <bgColor rgb="FF99CCFF"/>
      </patternFill>
    </fill>
    <fill>
      <patternFill patternType="solid">
        <fgColor rgb="FFC0C0C0"/>
        <bgColor rgb="FFB7DEE8"/>
      </patternFill>
    </fill>
    <fill>
      <patternFill patternType="solid">
        <fgColor rgb="FFFFFF99"/>
        <bgColor rgb="FFFFFFCC"/>
      </patternFill>
    </fill>
  </fills>
  <borders count="44">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right/>
      <top/>
      <bottom style="thin">
        <color auto="1"/>
      </bottom>
      <diagonal/>
    </border>
    <border>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s>
  <cellStyleXfs count="2">
    <xf numFmtId="0" fontId="0" fillId="0" borderId="0"/>
    <xf numFmtId="165" fontId="31" fillId="0" borderId="0" applyBorder="0" applyProtection="0"/>
  </cellStyleXfs>
  <cellXfs count="214">
    <xf numFmtId="0" fontId="0" fillId="0" borderId="0" xfId="0"/>
    <xf numFmtId="0" fontId="1" fillId="0" borderId="0" xfId="0" applyFont="1" applyBorder="1" applyAlignment="1" applyProtection="1"/>
    <xf numFmtId="0" fontId="0" fillId="0" borderId="0" xfId="0" applyBorder="1" applyAlignment="1" applyProtection="1"/>
    <xf numFmtId="0" fontId="0" fillId="0" borderId="0" xfId="0" applyBorder="1" applyAlignment="1" applyProtection="1">
      <alignment horizontal="left" indent="1"/>
    </xf>
    <xf numFmtId="0" fontId="0" fillId="0" borderId="0" xfId="0" applyBorder="1" applyAlignment="1" applyProtection="1">
      <alignment horizontal="right"/>
    </xf>
    <xf numFmtId="0" fontId="0" fillId="0" borderId="0" xfId="0" applyBorder="1" applyAlignment="1" applyProtection="1">
      <alignment horizontal="center"/>
    </xf>
    <xf numFmtId="49" fontId="0" fillId="0" borderId="0" xfId="0" applyNumberFormat="1" applyBorder="1" applyAlignment="1" applyProtection="1">
      <alignment horizontal="left"/>
    </xf>
    <xf numFmtId="0" fontId="0" fillId="0" borderId="0" xfId="0" applyBorder="1" applyAlignment="1" applyProtection="1">
      <alignment horizontal="left"/>
    </xf>
    <xf numFmtId="0" fontId="0" fillId="0" borderId="0" xfId="0" applyFont="1" applyAlignment="1" applyProtection="1">
      <protection hidden="1"/>
    </xf>
    <xf numFmtId="0" fontId="2" fillId="0" borderId="0" xfId="0" applyFont="1" applyBorder="1" applyAlignment="1" applyProtection="1">
      <alignment horizontal="left" wrapText="1"/>
      <protection hidden="1"/>
    </xf>
    <xf numFmtId="0" fontId="2" fillId="0" borderId="0" xfId="0" applyFont="1" applyBorder="1" applyAlignment="1" applyProtection="1">
      <alignment wrapText="1"/>
      <protection hidden="1"/>
    </xf>
    <xf numFmtId="0" fontId="2" fillId="0" borderId="0" xfId="0" applyFont="1" applyBorder="1" applyAlignment="1" applyProtection="1">
      <alignment horizontal="left" wrapText="1" indent="1"/>
      <protection hidden="1"/>
    </xf>
    <xf numFmtId="0" fontId="0" fillId="0" borderId="0" xfId="0" applyFont="1" applyBorder="1" applyAlignment="1" applyProtection="1">
      <protection hidden="1"/>
    </xf>
    <xf numFmtId="164" fontId="2" fillId="0" borderId="0" xfId="0" applyNumberFormat="1" applyFont="1" applyBorder="1" applyAlignment="1" applyProtection="1">
      <alignment horizontal="right" wrapText="1"/>
      <protection hidden="1"/>
    </xf>
    <xf numFmtId="0" fontId="3" fillId="0" borderId="0" xfId="0" applyFont="1" applyBorder="1" applyAlignment="1" applyProtection="1">
      <alignment horizontal="left" wrapText="1"/>
      <protection hidden="1"/>
    </xf>
    <xf numFmtId="0" fontId="4" fillId="0" borderId="0" xfId="0" applyFont="1" applyBorder="1" applyAlignment="1" applyProtection="1">
      <alignment horizontal="right" wrapText="1"/>
      <protection hidden="1"/>
    </xf>
    <xf numFmtId="0" fontId="0" fillId="0" borderId="0" xfId="0" applyBorder="1" applyAlignment="1" applyProtection="1">
      <alignment horizontal="left"/>
      <protection hidden="1"/>
    </xf>
    <xf numFmtId="0" fontId="2" fillId="0" borderId="0"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2" fillId="0" borderId="0" xfId="0" applyFont="1" applyBorder="1" applyAlignment="1" applyProtection="1">
      <alignment horizontal="left" wrapText="1"/>
      <protection hidden="1"/>
    </xf>
    <xf numFmtId="0" fontId="0" fillId="0" borderId="0" xfId="0" applyAlignment="1" applyProtection="1">
      <alignment vertical="center"/>
      <protection hidden="1"/>
    </xf>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0" fillId="0" borderId="0" xfId="0" applyBorder="1" applyAlignment="1" applyProtection="1">
      <alignment vertical="center"/>
      <protection hidden="1"/>
    </xf>
    <xf numFmtId="0" fontId="0" fillId="0" borderId="0" xfId="0" applyFont="1" applyBorder="1" applyAlignment="1" applyProtection="1">
      <alignment horizontal="left" vertical="center" indent="1"/>
      <protection locked="0"/>
    </xf>
    <xf numFmtId="1" fontId="5" fillId="2" borderId="0" xfId="0" applyNumberFormat="1" applyFont="1" applyFill="1" applyBorder="1" applyAlignment="1" applyProtection="1">
      <alignment horizontal="left" vertical="center" indent="1"/>
      <protection locked="0"/>
    </xf>
    <xf numFmtId="49" fontId="0" fillId="0" borderId="0" xfId="0" applyNumberFormat="1" applyFont="1" applyBorder="1" applyAlignment="1" applyProtection="1">
      <alignment horizontal="left" vertical="center" indent="1"/>
      <protection locked="0"/>
    </xf>
    <xf numFmtId="167" fontId="6" fillId="0" borderId="0" xfId="1" applyNumberFormat="1" applyFont="1" applyBorder="1" applyAlignment="1" applyProtection="1">
      <alignment horizontal="left" vertical="center" indent="1"/>
      <protection locked="0"/>
    </xf>
    <xf numFmtId="0" fontId="0" fillId="0" borderId="0" xfId="0" applyBorder="1" applyAlignment="1" applyProtection="1">
      <protection hidden="1"/>
    </xf>
    <xf numFmtId="1" fontId="0" fillId="3" borderId="0" xfId="0" applyNumberFormat="1" applyFont="1" applyFill="1" applyBorder="1" applyAlignment="1" applyProtection="1">
      <alignment horizontal="left" vertical="center" indent="1"/>
    </xf>
    <xf numFmtId="49" fontId="0" fillId="0" borderId="0" xfId="0" applyNumberFormat="1" applyFont="1" applyBorder="1" applyAlignment="1" applyProtection="1">
      <alignment horizontal="left" vertical="center" indent="1"/>
    </xf>
    <xf numFmtId="1" fontId="7" fillId="3" borderId="0" xfId="0" applyNumberFormat="1" applyFont="1" applyFill="1" applyBorder="1" applyAlignment="1" applyProtection="1">
      <alignment horizontal="left" vertical="center" indent="1"/>
    </xf>
    <xf numFmtId="49" fontId="7" fillId="0" borderId="0" xfId="0" applyNumberFormat="1" applyFont="1" applyBorder="1" applyAlignment="1" applyProtection="1">
      <alignment horizontal="left" vertical="center" indent="1"/>
    </xf>
    <xf numFmtId="1" fontId="5" fillId="3" borderId="0" xfId="0" applyNumberFormat="1" applyFont="1" applyFill="1" applyBorder="1" applyAlignment="1" applyProtection="1">
      <alignment horizontal="left" vertical="center" indent="1"/>
      <protection locked="0"/>
    </xf>
    <xf numFmtId="49" fontId="5" fillId="0" borderId="0" xfId="0" applyNumberFormat="1" applyFont="1" applyBorder="1" applyAlignment="1" applyProtection="1">
      <alignment horizontal="left" vertical="center" indent="1"/>
      <protection locked="0"/>
    </xf>
    <xf numFmtId="168" fontId="0" fillId="0" borderId="0" xfId="0" applyNumberFormat="1" applyFont="1" applyBorder="1" applyAlignment="1" applyProtection="1">
      <alignment horizontal="left" vertical="center" indent="1"/>
      <protection locked="0"/>
    </xf>
    <xf numFmtId="168" fontId="7" fillId="0" borderId="0" xfId="0" applyNumberFormat="1" applyFont="1" applyBorder="1" applyAlignment="1" applyProtection="1">
      <alignment horizontal="left" vertical="center" indent="1"/>
    </xf>
    <xf numFmtId="168" fontId="0" fillId="0" borderId="0" xfId="0" applyNumberFormat="1" applyFont="1" applyBorder="1" applyAlignment="1" applyProtection="1">
      <alignment horizontal="left" vertical="center" indent="1"/>
    </xf>
    <xf numFmtId="0" fontId="0" fillId="0" borderId="0" xfId="0" applyAlignment="1" applyProtection="1">
      <alignment vertical="center"/>
      <protection locked="0"/>
    </xf>
    <xf numFmtId="1" fontId="5" fillId="0" borderId="0" xfId="0" applyNumberFormat="1" applyFont="1" applyBorder="1" applyAlignment="1" applyProtection="1">
      <alignment horizontal="left" vertical="center" indent="1"/>
      <protection locked="0"/>
    </xf>
    <xf numFmtId="0" fontId="0" fillId="0" borderId="0" xfId="0" applyFont="1" applyBorder="1" applyAlignment="1" applyProtection="1">
      <alignment horizontal="left" vertical="center" indent="1"/>
      <protection locked="0"/>
    </xf>
    <xf numFmtId="0" fontId="0" fillId="0" borderId="0" xfId="0" applyAlignment="1" applyProtection="1">
      <alignment horizontal="right"/>
      <protection hidden="1"/>
    </xf>
    <xf numFmtId="1" fontId="8" fillId="0" borderId="0" xfId="0" applyNumberFormat="1" applyFont="1" applyBorder="1" applyAlignment="1" applyProtection="1">
      <alignment horizontal="left"/>
      <protection hidden="1"/>
    </xf>
    <xf numFmtId="49" fontId="7" fillId="0" borderId="0" xfId="0" applyNumberFormat="1" applyFont="1" applyBorder="1" applyAlignment="1" applyProtection="1">
      <alignment horizontal="left"/>
      <protection hidden="1"/>
    </xf>
    <xf numFmtId="0" fontId="7" fillId="0" borderId="0" xfId="0" applyFont="1" applyBorder="1" applyAlignment="1" applyProtection="1">
      <alignment horizontal="left"/>
      <protection hidden="1"/>
    </xf>
    <xf numFmtId="14" fontId="7" fillId="0" borderId="0" xfId="0" applyNumberFormat="1" applyFont="1" applyBorder="1" applyAlignment="1" applyProtection="1">
      <alignment horizontal="left"/>
      <protection hidden="1"/>
    </xf>
    <xf numFmtId="0" fontId="7" fillId="0" borderId="0" xfId="0" applyFont="1" applyBorder="1" applyAlignment="1" applyProtection="1">
      <alignment horizontal="right"/>
      <protection hidden="1"/>
    </xf>
    <xf numFmtId="49" fontId="0" fillId="0" borderId="0" xfId="0" applyNumberFormat="1" applyAlignment="1" applyProtection="1">
      <alignment horizontal="right"/>
      <protection locked="0"/>
    </xf>
    <xf numFmtId="49" fontId="0" fillId="0" borderId="0" xfId="0" applyNumberFormat="1" applyBorder="1" applyAlignment="1" applyProtection="1">
      <protection hidden="1"/>
    </xf>
    <xf numFmtId="0" fontId="0" fillId="0" borderId="0" xfId="0" applyBorder="1" applyAlignment="1" applyProtection="1">
      <protection hidden="1"/>
    </xf>
    <xf numFmtId="0" fontId="0" fillId="0" borderId="0" xfId="0" applyBorder="1" applyAlignment="1" applyProtection="1">
      <alignment horizontal="left"/>
      <protection hidden="1"/>
    </xf>
    <xf numFmtId="0" fontId="0" fillId="0" borderId="0" xfId="0" applyAlignment="1" applyProtection="1">
      <protection hidden="1"/>
    </xf>
    <xf numFmtId="1" fontId="7" fillId="0" borderId="0" xfId="0" applyNumberFormat="1" applyFont="1" applyBorder="1" applyAlignment="1" applyProtection="1">
      <alignment horizontal="right"/>
      <protection hidden="1"/>
    </xf>
    <xf numFmtId="0" fontId="0" fillId="0" borderId="0" xfId="0" applyAlignment="1" applyProtection="1">
      <alignment horizontal="left"/>
    </xf>
    <xf numFmtId="0" fontId="0" fillId="0" borderId="0" xfId="0" applyAlignment="1" applyProtection="1"/>
    <xf numFmtId="0" fontId="0" fillId="0" borderId="0" xfId="0" applyAlignment="1" applyProtection="1"/>
    <xf numFmtId="0" fontId="0" fillId="0" borderId="0" xfId="0" applyAlignment="1" applyProtection="1">
      <alignment horizontal="right"/>
    </xf>
    <xf numFmtId="0" fontId="0" fillId="0" borderId="0" xfId="0" applyBorder="1" applyAlignment="1" applyProtection="1">
      <protection hidden="1"/>
    </xf>
    <xf numFmtId="0" fontId="0" fillId="0" borderId="0" xfId="0" applyBorder="1" applyAlignment="1" applyProtection="1">
      <alignment horizontal="center"/>
      <protection hidden="1"/>
    </xf>
    <xf numFmtId="0" fontId="9" fillId="0" borderId="0" xfId="0" applyFont="1" applyBorder="1" applyAlignment="1" applyProtection="1">
      <alignment horizontal="left" vertical="center" indent="1"/>
      <protection hidden="1"/>
    </xf>
    <xf numFmtId="0" fontId="10" fillId="0" borderId="0" xfId="0" applyFont="1" applyBorder="1" applyAlignment="1" applyProtection="1">
      <alignment vertical="center"/>
      <protection hidden="1"/>
    </xf>
    <xf numFmtId="0" fontId="10" fillId="0" borderId="0" xfId="0" applyFont="1" applyBorder="1" applyAlignment="1" applyProtection="1">
      <alignment horizontal="center" vertical="center"/>
      <protection hidden="1"/>
    </xf>
    <xf numFmtId="0" fontId="0" fillId="0" borderId="0" xfId="0" applyBorder="1" applyAlignment="1" applyProtection="1">
      <alignment vertical="center"/>
      <protection hidden="1"/>
    </xf>
    <xf numFmtId="0" fontId="11" fillId="0" borderId="0" xfId="0" applyFont="1" applyBorder="1" applyAlignment="1" applyProtection="1">
      <alignment horizontal="left" vertical="center" indent="1"/>
      <protection hidden="1"/>
    </xf>
    <xf numFmtId="0" fontId="11" fillId="0" borderId="0" xfId="0" applyFont="1" applyBorder="1" applyAlignment="1" applyProtection="1">
      <alignment vertical="center"/>
      <protection hidden="1"/>
    </xf>
    <xf numFmtId="0" fontId="11" fillId="0" borderId="0" xfId="0" applyFont="1" applyBorder="1" applyAlignment="1" applyProtection="1">
      <alignment horizontal="center" vertical="center"/>
      <protection hidden="1"/>
    </xf>
    <xf numFmtId="0" fontId="8" fillId="0" borderId="0" xfId="0" applyFont="1" applyBorder="1" applyAlignment="1" applyProtection="1">
      <alignment horizontal="left" vertical="center" indent="1"/>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0" fillId="0" borderId="0" xfId="0" applyAlignment="1" applyProtection="1">
      <alignment horizontal="center"/>
      <protection hidden="1"/>
    </xf>
    <xf numFmtId="0" fontId="11" fillId="4" borderId="1" xfId="0" applyFont="1" applyFill="1" applyBorder="1" applyAlignment="1" applyProtection="1">
      <alignment horizontal="center" vertical="center"/>
      <protection locked="0" hidden="1"/>
    </xf>
    <xf numFmtId="0" fontId="0" fillId="5" borderId="1" xfId="0" applyFill="1" applyBorder="1" applyAlignment="1" applyProtection="1">
      <alignment horizontal="left" vertical="center" indent="1"/>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indent="1"/>
      <protection hidden="1"/>
    </xf>
    <xf numFmtId="1" fontId="0" fillId="0" borderId="0" xfId="0" applyNumberFormat="1" applyBorder="1" applyAlignment="1" applyProtection="1">
      <alignment horizontal="center"/>
    </xf>
    <xf numFmtId="1" fontId="0" fillId="0" borderId="0" xfId="0" applyNumberFormat="1" applyBorder="1" applyAlignment="1" applyProtection="1">
      <alignment vertical="center"/>
      <protection locked="0"/>
    </xf>
    <xf numFmtId="168" fontId="5" fillId="0" borderId="0" xfId="0" applyNumberFormat="1" applyFont="1" applyAlignment="1" applyProtection="1">
      <alignment horizontal="center"/>
    </xf>
    <xf numFmtId="0" fontId="12" fillId="0" borderId="2" xfId="0" applyFont="1" applyBorder="1" applyAlignment="1" applyProtection="1">
      <alignment horizontal="center" vertical="center" wrapText="1"/>
      <protection hidden="1"/>
    </xf>
    <xf numFmtId="0" fontId="13" fillId="0" borderId="2" xfId="0" applyFont="1" applyBorder="1" applyAlignment="1" applyProtection="1">
      <alignment horizontal="center" vertical="center"/>
      <protection hidden="1"/>
    </xf>
    <xf numFmtId="0" fontId="13" fillId="0" borderId="2" xfId="0" applyFont="1" applyBorder="1" applyAlignment="1" applyProtection="1">
      <alignment horizontal="right" vertical="center"/>
      <protection hidden="1"/>
    </xf>
    <xf numFmtId="0" fontId="0" fillId="0" borderId="0" xfId="0" applyAlignment="1" applyProtection="1">
      <alignment horizontal="left" vertical="center" wrapText="1"/>
      <protection hidden="1"/>
    </xf>
    <xf numFmtId="0" fontId="15" fillId="0" borderId="4" xfId="0" applyFont="1" applyBorder="1" applyAlignment="1" applyProtection="1">
      <alignment horizontal="center" vertical="center" wrapText="1"/>
      <protection hidden="1"/>
    </xf>
    <xf numFmtId="0" fontId="0" fillId="0" borderId="0" xfId="0" applyBorder="1" applyAlignment="1" applyProtection="1">
      <alignment horizontal="left" vertical="center" wrapText="1"/>
      <protection hidden="1"/>
    </xf>
    <xf numFmtId="0" fontId="16" fillId="0" borderId="4" xfId="0" applyFont="1" applyBorder="1" applyAlignment="1" applyProtection="1">
      <alignment horizontal="center" vertical="center"/>
      <protection hidden="1"/>
    </xf>
    <xf numFmtId="166" fontId="12" fillId="0" borderId="4" xfId="0" applyNumberFormat="1" applyFont="1" applyBorder="1" applyAlignment="1" applyProtection="1">
      <alignment horizontal="center" vertical="center"/>
      <protection hidden="1"/>
    </xf>
    <xf numFmtId="14" fontId="17" fillId="0" borderId="4" xfId="0" applyNumberFormat="1" applyFont="1" applyBorder="1" applyAlignment="1" applyProtection="1">
      <alignment horizontal="center" vertical="center" wrapText="1"/>
      <protection hidden="1"/>
    </xf>
    <xf numFmtId="0" fontId="5" fillId="0" borderId="2" xfId="0" applyFont="1" applyBorder="1" applyAlignment="1" applyProtection="1">
      <alignment horizontal="left" vertical="center" wrapText="1" indent="1"/>
      <protection hidden="1"/>
    </xf>
    <xf numFmtId="0" fontId="1" fillId="0" borderId="2" xfId="0" applyFont="1" applyBorder="1" applyAlignment="1" applyProtection="1">
      <alignment horizontal="center" vertical="center"/>
      <protection hidden="1"/>
    </xf>
    <xf numFmtId="0" fontId="0" fillId="0" borderId="2" xfId="0" applyFont="1" applyBorder="1" applyAlignment="1" applyProtection="1">
      <alignment horizontal="center" vertical="center" wrapText="1"/>
      <protection hidden="1"/>
    </xf>
    <xf numFmtId="0" fontId="0" fillId="0" borderId="2" xfId="0" applyBorder="1" applyAlignment="1" applyProtection="1">
      <alignment horizontal="center" vertical="center"/>
      <protection hidden="1"/>
    </xf>
    <xf numFmtId="169" fontId="0" fillId="0" borderId="2" xfId="0" applyNumberFormat="1" applyBorder="1" applyAlignment="1" applyProtection="1">
      <alignment horizontal="right" vertical="center" wrapText="1"/>
      <protection locked="0"/>
    </xf>
    <xf numFmtId="0" fontId="0" fillId="0" borderId="2" xfId="0" applyFont="1" applyBorder="1" applyAlignment="1" applyProtection="1">
      <alignment horizontal="left" vertical="center" wrapText="1" indent="1"/>
      <protection locked="0"/>
    </xf>
    <xf numFmtId="0" fontId="18" fillId="0" borderId="0" xfId="0" applyFont="1" applyAlignment="1" applyProtection="1">
      <alignment horizontal="left" vertical="center" indent="1"/>
      <protection hidden="1"/>
    </xf>
    <xf numFmtId="0" fontId="18" fillId="0" borderId="0" xfId="0" applyFont="1" applyAlignment="1" applyProtection="1">
      <alignment horizontal="left" vertical="center" wrapText="1"/>
      <protection hidden="1"/>
    </xf>
    <xf numFmtId="0" fontId="18" fillId="0" borderId="0" xfId="0" applyFont="1" applyAlignment="1" applyProtection="1">
      <protection hidden="1"/>
    </xf>
    <xf numFmtId="169" fontId="14" fillId="0" borderId="7" xfId="0" applyNumberFormat="1" applyFont="1" applyBorder="1" applyAlignment="1" applyProtection="1">
      <alignment horizontal="left" vertical="center" wrapText="1" indent="1"/>
      <protection hidden="1"/>
    </xf>
    <xf numFmtId="0" fontId="14" fillId="0" borderId="0" xfId="0" applyFont="1" applyBorder="1" applyAlignment="1" applyProtection="1">
      <alignment horizontal="left" vertical="center" wrapText="1" indent="1"/>
      <protection hidden="1"/>
    </xf>
    <xf numFmtId="169" fontId="14" fillId="0" borderId="7" xfId="0" applyNumberFormat="1" applyFont="1" applyBorder="1" applyAlignment="1" applyProtection="1">
      <alignment horizontal="left" vertical="center" wrapText="1" indent="1"/>
      <protection locked="0"/>
    </xf>
    <xf numFmtId="0" fontId="0" fillId="0" borderId="0" xfId="0" applyFont="1" applyAlignment="1" applyProtection="1">
      <alignment horizontal="left" vertical="center" indent="1"/>
      <protection hidden="1"/>
    </xf>
    <xf numFmtId="0" fontId="14" fillId="0" borderId="0" xfId="0" applyFont="1" applyAlignment="1" applyProtection="1">
      <alignment horizontal="left" vertical="center" indent="1"/>
      <protection hidden="1"/>
    </xf>
    <xf numFmtId="0" fontId="0" fillId="0" borderId="0" xfId="0" applyFont="1" applyAlignment="1" applyProtection="1">
      <alignment horizontal="left" indent="1"/>
      <protection hidden="1"/>
    </xf>
    <xf numFmtId="169" fontId="14" fillId="0" borderId="0" xfId="0" applyNumberFormat="1" applyFont="1" applyBorder="1" applyAlignment="1" applyProtection="1">
      <alignment horizontal="left" vertical="center" wrapText="1" indent="1"/>
      <protection hidden="1"/>
    </xf>
    <xf numFmtId="0" fontId="19" fillId="0" borderId="0" xfId="0" applyFont="1" applyAlignment="1" applyProtection="1">
      <alignment horizontal="left" vertical="center" wrapText="1" indent="1"/>
      <protection hidden="1"/>
    </xf>
    <xf numFmtId="0" fontId="5" fillId="0" borderId="8" xfId="0" applyFont="1" applyBorder="1" applyAlignment="1" applyProtection="1">
      <alignment horizontal="left" vertical="center" wrapText="1" indent="1"/>
      <protection hidden="1"/>
    </xf>
    <xf numFmtId="170" fontId="0" fillId="0" borderId="0" xfId="0" applyNumberFormat="1" applyBorder="1" applyAlignment="1" applyProtection="1">
      <protection locked="0" hidden="1"/>
    </xf>
    <xf numFmtId="0" fontId="0" fillId="0" borderId="2" xfId="0" applyFont="1" applyBorder="1" applyAlignment="1" applyProtection="1">
      <protection locked="0" hidden="1"/>
    </xf>
    <xf numFmtId="0" fontId="0" fillId="0" borderId="10" xfId="0" applyBorder="1" applyAlignment="1" applyProtection="1">
      <alignment horizontal="left" vertical="center" indent="1"/>
      <protection hidden="1"/>
    </xf>
    <xf numFmtId="0" fontId="0" fillId="0" borderId="10" xfId="0" applyBorder="1" applyAlignment="1" applyProtection="1">
      <protection hidden="1"/>
    </xf>
    <xf numFmtId="0" fontId="5" fillId="0" borderId="0" xfId="0" applyFont="1" applyBorder="1" applyAlignment="1" applyProtection="1">
      <alignment horizontal="left" vertical="center" indent="1"/>
      <protection hidden="1"/>
    </xf>
    <xf numFmtId="0" fontId="5" fillId="0" borderId="0" xfId="0" applyFont="1" applyBorder="1" applyAlignment="1" applyProtection="1">
      <alignment horizontal="left" vertical="top" indent="1"/>
      <protection hidden="1"/>
    </xf>
    <xf numFmtId="0" fontId="1" fillId="0" borderId="0" xfId="0" applyFont="1" applyBorder="1" applyAlignment="1" applyProtection="1">
      <alignment horizontal="left" vertical="center" wrapText="1" indent="1"/>
      <protection hidden="1"/>
    </xf>
    <xf numFmtId="14" fontId="1" fillId="0" borderId="0" xfId="0" applyNumberFormat="1" applyFont="1" applyBorder="1" applyAlignment="1" applyProtection="1">
      <alignment horizontal="center" vertical="center" wrapText="1"/>
      <protection hidden="1"/>
    </xf>
    <xf numFmtId="0" fontId="5" fillId="0" borderId="11" xfId="0" applyFont="1" applyBorder="1" applyAlignment="1" applyProtection="1">
      <alignment horizontal="left" vertical="center" wrapText="1" indent="1"/>
      <protection hidden="1"/>
    </xf>
    <xf numFmtId="0" fontId="1" fillId="0" borderId="12" xfId="0" applyFont="1" applyBorder="1" applyAlignment="1" applyProtection="1">
      <alignment horizontal="center" vertical="center"/>
      <protection hidden="1"/>
    </xf>
    <xf numFmtId="0" fontId="0" fillId="0" borderId="13" xfId="0" applyFont="1" applyBorder="1" applyAlignment="1" applyProtection="1">
      <alignment horizontal="center" vertical="center" wrapText="1"/>
      <protection hidden="1"/>
    </xf>
    <xf numFmtId="0" fontId="0" fillId="0" borderId="14" xfId="0" applyFont="1" applyBorder="1" applyAlignment="1" applyProtection="1">
      <alignment horizontal="center" vertical="center"/>
      <protection hidden="1"/>
    </xf>
    <xf numFmtId="0" fontId="0" fillId="0" borderId="15" xfId="0" applyBorder="1" applyAlignment="1" applyProtection="1">
      <alignment horizontal="left" vertical="center" wrapText="1" indent="1"/>
      <protection locked="0"/>
    </xf>
    <xf numFmtId="0" fontId="0" fillId="0" borderId="16" xfId="0" applyFont="1" applyBorder="1" applyAlignment="1" applyProtection="1">
      <alignment horizontal="left" vertical="center" indent="1"/>
      <protection hidden="1"/>
    </xf>
    <xf numFmtId="169" fontId="0" fillId="0" borderId="17" xfId="0" applyNumberFormat="1" applyBorder="1" applyAlignment="1" applyProtection="1">
      <alignment horizontal="right" vertical="center" wrapText="1"/>
      <protection hidden="1"/>
    </xf>
    <xf numFmtId="0" fontId="0" fillId="0" borderId="18" xfId="0" applyBorder="1" applyAlignment="1" applyProtection="1">
      <alignment horizontal="left" vertical="center" wrapText="1" indent="1"/>
      <protection hidden="1"/>
    </xf>
    <xf numFmtId="0" fontId="0" fillId="0" borderId="19" xfId="0" applyBorder="1" applyAlignment="1" applyProtection="1">
      <alignment horizontal="left" vertical="center" indent="1"/>
      <protection locked="0"/>
    </xf>
    <xf numFmtId="169" fontId="0" fillId="0" borderId="0" xfId="0" applyNumberFormat="1" applyBorder="1" applyAlignment="1" applyProtection="1">
      <alignment horizontal="left" vertical="center"/>
      <protection locked="0"/>
    </xf>
    <xf numFmtId="0" fontId="0" fillId="0" borderId="20" xfId="0" applyBorder="1" applyAlignment="1" applyProtection="1">
      <alignment horizontal="left" vertical="center"/>
      <protection locked="0"/>
    </xf>
    <xf numFmtId="169" fontId="0" fillId="0" borderId="0" xfId="0" applyNumberFormat="1" applyBorder="1" applyAlignment="1" applyProtection="1">
      <alignment horizontal="right" vertical="center" wrapText="1"/>
      <protection locked="0"/>
    </xf>
    <xf numFmtId="0" fontId="0" fillId="0" borderId="20" xfId="0" applyBorder="1" applyAlignment="1" applyProtection="1">
      <alignment horizontal="left" vertical="center" wrapText="1" indent="1"/>
      <protection locked="0"/>
    </xf>
    <xf numFmtId="0" fontId="0" fillId="0" borderId="1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169" fontId="0" fillId="0" borderId="8" xfId="0" applyNumberFormat="1" applyBorder="1" applyAlignment="1" applyProtection="1">
      <alignment horizontal="right" vertical="center" wrapText="1"/>
      <protection locked="0"/>
    </xf>
    <xf numFmtId="0" fontId="0" fillId="0" borderId="22" xfId="0" applyBorder="1" applyAlignment="1" applyProtection="1">
      <alignment horizontal="left" vertical="center" wrapText="1" indent="1"/>
      <protection locked="0"/>
    </xf>
    <xf numFmtId="0" fontId="0" fillId="0" borderId="23" xfId="0" applyFont="1" applyBorder="1" applyAlignment="1" applyProtection="1">
      <alignment horizontal="center" vertical="top"/>
      <protection locked="0" hidden="1"/>
    </xf>
    <xf numFmtId="14" fontId="0" fillId="0" borderId="24" xfId="0" applyNumberFormat="1" applyBorder="1" applyAlignment="1" applyProtection="1">
      <alignment horizontal="center" vertical="center" wrapText="1"/>
      <protection locked="0"/>
    </xf>
    <xf numFmtId="0" fontId="0" fillId="0" borderId="25" xfId="0" applyFont="1" applyBorder="1" applyAlignment="1" applyProtection="1">
      <alignment horizontal="left" vertical="top" wrapText="1" indent="1"/>
      <protection locked="0" hidden="1"/>
    </xf>
    <xf numFmtId="0" fontId="0" fillId="0" borderId="0" xfId="0" applyBorder="1" applyAlignment="1" applyProtection="1">
      <alignment horizontal="center" vertical="top"/>
      <protection hidden="1"/>
    </xf>
    <xf numFmtId="169" fontId="0" fillId="0" borderId="0" xfId="0" applyNumberFormat="1" applyBorder="1" applyAlignment="1" applyProtection="1">
      <alignment horizontal="right" vertical="center" wrapText="1"/>
      <protection hidden="1"/>
    </xf>
    <xf numFmtId="0" fontId="0" fillId="0" borderId="0" xfId="0" applyBorder="1" applyAlignment="1" applyProtection="1">
      <alignment horizontal="left" vertical="top" wrapText="1" indent="1"/>
      <protection hidden="1"/>
    </xf>
    <xf numFmtId="0" fontId="14" fillId="0" borderId="26" xfId="0" applyFont="1" applyBorder="1" applyAlignment="1" applyProtection="1">
      <alignment horizontal="left" vertical="center" indent="1"/>
      <protection hidden="1"/>
    </xf>
    <xf numFmtId="169" fontId="0" fillId="0" borderId="27" xfId="0" applyNumberFormat="1" applyBorder="1" applyAlignment="1" applyProtection="1">
      <alignment horizontal="right" vertical="center" wrapText="1"/>
      <protection hidden="1"/>
    </xf>
    <xf numFmtId="0" fontId="0" fillId="0" borderId="28" xfId="0" applyBorder="1" applyAlignment="1" applyProtection="1">
      <alignment horizontal="left" vertical="center" wrapText="1" indent="1"/>
      <protection hidden="1"/>
    </xf>
    <xf numFmtId="0" fontId="0" fillId="0" borderId="21" xfId="0" applyBorder="1" applyAlignment="1" applyProtection="1">
      <alignment horizontal="center" vertical="center"/>
      <protection hidden="1"/>
    </xf>
    <xf numFmtId="169" fontId="0" fillId="0" borderId="8" xfId="0" applyNumberFormat="1" applyBorder="1" applyAlignment="1" applyProtection="1">
      <alignment horizontal="right" vertical="center" wrapText="1"/>
      <protection hidden="1"/>
    </xf>
    <xf numFmtId="0" fontId="0" fillId="0" borderId="22" xfId="0" applyBorder="1" applyAlignment="1" applyProtection="1">
      <alignment horizontal="left" vertical="center" wrapText="1" indent="1"/>
      <protection hidden="1"/>
    </xf>
    <xf numFmtId="0" fontId="0" fillId="0" borderId="23" xfId="0" applyFont="1" applyBorder="1" applyAlignment="1" applyProtection="1">
      <alignment horizontal="center" vertical="top"/>
      <protection hidden="1"/>
    </xf>
    <xf numFmtId="169" fontId="0" fillId="0" borderId="24" xfId="0" applyNumberFormat="1" applyBorder="1" applyAlignment="1" applyProtection="1">
      <alignment horizontal="right" vertical="center" wrapText="1"/>
      <protection hidden="1"/>
    </xf>
    <xf numFmtId="0" fontId="0" fillId="0" borderId="25" xfId="0" applyFont="1" applyBorder="1" applyAlignment="1" applyProtection="1">
      <alignment horizontal="left" vertical="top" wrapText="1" indent="1"/>
      <protection hidden="1"/>
    </xf>
    <xf numFmtId="14" fontId="20" fillId="0" borderId="30" xfId="0" applyNumberFormat="1" applyFont="1" applyBorder="1" applyAlignment="1" applyProtection="1">
      <alignment vertical="center"/>
      <protection hidden="1"/>
    </xf>
    <xf numFmtId="0" fontId="0" fillId="0" borderId="19" xfId="0" applyFont="1" applyBorder="1" applyAlignment="1" applyProtection="1">
      <alignment horizontal="left" vertical="center" indent="1"/>
      <protection hidden="1"/>
    </xf>
    <xf numFmtId="0" fontId="0" fillId="0" borderId="20" xfId="0" applyBorder="1" applyAlignment="1" applyProtection="1">
      <alignment horizontal="left" vertical="center" wrapText="1" indent="1"/>
      <protection hidden="1"/>
    </xf>
    <xf numFmtId="0" fontId="0" fillId="0" borderId="21" xfId="0" applyBorder="1" applyAlignment="1" applyProtection="1">
      <alignment horizontal="left" vertical="center" indent="1"/>
      <protection hidden="1"/>
    </xf>
    <xf numFmtId="0" fontId="0" fillId="0" borderId="19" xfId="0" applyBorder="1" applyAlignment="1" applyProtection="1">
      <alignment horizontal="left" vertical="center" indent="1"/>
      <protection locked="0" hidden="1"/>
    </xf>
    <xf numFmtId="169" fontId="0" fillId="0" borderId="0" xfId="0" applyNumberFormat="1" applyBorder="1" applyAlignment="1" applyProtection="1">
      <alignment horizontal="right" vertical="center" wrapText="1"/>
      <protection locked="0" hidden="1"/>
    </xf>
    <xf numFmtId="0" fontId="0" fillId="0" borderId="20" xfId="0" applyBorder="1" applyAlignment="1" applyProtection="1">
      <alignment horizontal="left" vertical="center" wrapText="1" indent="1"/>
      <protection locked="0" hidden="1"/>
    </xf>
    <xf numFmtId="0" fontId="0" fillId="0" borderId="19" xfId="0" applyBorder="1" applyAlignment="1" applyProtection="1">
      <alignment horizontal="center" vertical="center"/>
      <protection locked="0" hidden="1"/>
    </xf>
    <xf numFmtId="0" fontId="0" fillId="0" borderId="21" xfId="0" applyBorder="1" applyAlignment="1" applyProtection="1">
      <alignment horizontal="center" vertical="center"/>
      <protection locked="0" hidden="1"/>
    </xf>
    <xf numFmtId="169" fontId="0" fillId="0" borderId="8" xfId="0" applyNumberFormat="1" applyBorder="1" applyAlignment="1" applyProtection="1">
      <alignment horizontal="right" vertical="center" wrapText="1"/>
      <protection locked="0" hidden="1"/>
    </xf>
    <xf numFmtId="0" fontId="0" fillId="0" borderId="22" xfId="0" applyBorder="1" applyAlignment="1" applyProtection="1">
      <alignment horizontal="left" vertical="center" wrapText="1" indent="1"/>
      <protection locked="0" hidden="1"/>
    </xf>
    <xf numFmtId="14" fontId="0" fillId="0" borderId="24" xfId="0" applyNumberFormat="1" applyBorder="1" applyAlignment="1" applyProtection="1">
      <alignment horizontal="center" vertical="center" wrapText="1"/>
      <protection locked="0" hidden="1"/>
    </xf>
    <xf numFmtId="0" fontId="12" fillId="0" borderId="33" xfId="0" applyFont="1" applyBorder="1" applyAlignment="1" applyProtection="1">
      <alignment horizontal="center" vertical="center" wrapText="1"/>
      <protection hidden="1"/>
    </xf>
    <xf numFmtId="0" fontId="23" fillId="0" borderId="34" xfId="0" applyFont="1" applyBorder="1" applyAlignment="1" applyProtection="1">
      <alignment horizontal="center" vertical="center" wrapText="1"/>
      <protection hidden="1"/>
    </xf>
    <xf numFmtId="0" fontId="15" fillId="0" borderId="36" xfId="0" applyFont="1" applyBorder="1" applyAlignment="1" applyProtection="1">
      <alignment horizontal="center" vertical="center" wrapText="1"/>
      <protection hidden="1"/>
    </xf>
    <xf numFmtId="0" fontId="24" fillId="0" borderId="38" xfId="0" applyFont="1" applyBorder="1" applyAlignment="1" applyProtection="1">
      <alignment horizontal="center" vertical="center" wrapText="1"/>
      <protection hidden="1"/>
    </xf>
    <xf numFmtId="0" fontId="16" fillId="0" borderId="22" xfId="0" applyFont="1" applyBorder="1" applyAlignment="1" applyProtection="1">
      <alignment horizontal="center" vertical="center"/>
      <protection locked="0" hidden="1"/>
    </xf>
    <xf numFmtId="0" fontId="16" fillId="0" borderId="38" xfId="0" applyFont="1" applyBorder="1" applyAlignment="1" applyProtection="1">
      <alignment horizontal="center" vertical="center"/>
      <protection locked="0" hidden="1"/>
    </xf>
    <xf numFmtId="14" fontId="17" fillId="0" borderId="39" xfId="0" applyNumberFormat="1" applyFont="1" applyBorder="1" applyAlignment="1" applyProtection="1">
      <alignment horizontal="center" vertical="center" wrapText="1"/>
      <protection locked="0" hidden="1"/>
    </xf>
    <xf numFmtId="0" fontId="0" fillId="0" borderId="0" xfId="0" applyBorder="1" applyAlignment="1" applyProtection="1">
      <alignment horizontal="left" vertical="center" indent="1"/>
      <protection locked="0" hidden="1"/>
    </xf>
    <xf numFmtId="0" fontId="0" fillId="0" borderId="0" xfId="0" applyBorder="1" applyAlignment="1" applyProtection="1">
      <alignment horizontal="left" vertical="center" wrapText="1" indent="1"/>
      <protection hidden="1"/>
    </xf>
    <xf numFmtId="0" fontId="0" fillId="0" borderId="26" xfId="0" applyFont="1" applyBorder="1" applyAlignment="1" applyProtection="1">
      <alignment horizontal="left" vertical="center" indent="1"/>
      <protection locked="0" hidden="1"/>
    </xf>
    <xf numFmtId="169" fontId="0" fillId="0" borderId="27" xfId="0" applyNumberFormat="1" applyBorder="1" applyAlignment="1" applyProtection="1">
      <alignment horizontal="right" vertical="center" wrapText="1"/>
      <protection locked="0" hidden="1"/>
    </xf>
    <xf numFmtId="0" fontId="0" fillId="0" borderId="28" xfId="0" applyFont="1" applyBorder="1" applyAlignment="1" applyProtection="1">
      <alignment horizontal="left" vertical="center" wrapText="1" indent="1"/>
      <protection locked="0" hidden="1"/>
    </xf>
    <xf numFmtId="0" fontId="0" fillId="0" borderId="40" xfId="0" applyFont="1" applyBorder="1" applyAlignment="1" applyProtection="1">
      <alignment horizontal="left" vertical="top" indent="1"/>
      <protection locked="0" hidden="1"/>
    </xf>
    <xf numFmtId="169" fontId="0" fillId="0" borderId="10" xfId="0" applyNumberFormat="1" applyBorder="1" applyAlignment="1" applyProtection="1">
      <alignment horizontal="right" vertical="center" wrapText="1"/>
      <protection locked="0" hidden="1"/>
    </xf>
    <xf numFmtId="0" fontId="0" fillId="0" borderId="41" xfId="0" applyBorder="1" applyAlignment="1" applyProtection="1">
      <alignment horizontal="left" vertical="center" wrapText="1" indent="1"/>
      <protection locked="0" hidden="1"/>
    </xf>
    <xf numFmtId="0" fontId="0" fillId="0" borderId="40" xfId="0" applyFont="1" applyBorder="1" applyAlignment="1" applyProtection="1">
      <alignment horizontal="center" vertical="top"/>
      <protection locked="0" hidden="1"/>
    </xf>
    <xf numFmtId="14" fontId="0" fillId="0" borderId="42" xfId="0" applyNumberFormat="1" applyBorder="1" applyAlignment="1" applyProtection="1">
      <alignment horizontal="center" vertical="center" wrapText="1"/>
      <protection locked="0" hidden="1"/>
    </xf>
    <xf numFmtId="0" fontId="0" fillId="0" borderId="43" xfId="0" applyFont="1" applyBorder="1" applyAlignment="1" applyProtection="1">
      <alignment horizontal="left" vertical="top" wrapText="1" indent="1"/>
      <protection locked="0" hidden="1"/>
    </xf>
    <xf numFmtId="0" fontId="0" fillId="0" borderId="0" xfId="0" applyAlignment="1" applyProtection="1">
      <alignment horizontal="left" wrapText="1" indent="1"/>
    </xf>
    <xf numFmtId="0" fontId="25" fillId="0" borderId="0" xfId="0" applyFont="1" applyAlignment="1" applyProtection="1">
      <alignment horizontal="left" vertical="center"/>
    </xf>
    <xf numFmtId="0" fontId="26" fillId="0" borderId="0" xfId="0" applyFont="1" applyAlignment="1" applyProtection="1">
      <alignment horizontal="justify" vertical="center"/>
    </xf>
    <xf numFmtId="0" fontId="27" fillId="0" borderId="0" xfId="0" applyFont="1" applyAlignment="1" applyProtection="1">
      <alignment vertical="center"/>
    </xf>
    <xf numFmtId="0" fontId="28" fillId="0" borderId="0" xfId="0" applyFont="1" applyAlignment="1" applyProtection="1">
      <alignment horizontal="center" vertical="center"/>
    </xf>
    <xf numFmtId="0" fontId="29" fillId="0" borderId="0" xfId="0" applyFont="1" applyAlignment="1" applyProtection="1">
      <alignment horizontal="justify" vertical="center"/>
    </xf>
    <xf numFmtId="0" fontId="30" fillId="0" borderId="0" xfId="0" applyFont="1" applyAlignment="1" applyProtection="1">
      <alignment horizontal="justify" vertical="center"/>
    </xf>
    <xf numFmtId="0" fontId="0" fillId="0" borderId="0" xfId="0" applyFont="1" applyAlignment="1" applyProtection="1">
      <alignment horizontal="left" wrapText="1"/>
    </xf>
    <xf numFmtId="0" fontId="30" fillId="0" borderId="0" xfId="0" applyFont="1" applyAlignment="1" applyProtection="1">
      <alignment vertical="center"/>
    </xf>
    <xf numFmtId="0" fontId="0" fillId="0" borderId="0" xfId="0" applyFont="1" applyFill="1" applyBorder="1" applyAlignment="1" applyProtection="1">
      <alignment horizontal="left" vertical="center" indent="1"/>
    </xf>
    <xf numFmtId="1" fontId="5" fillId="0" borderId="0"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left" vertical="center" indent="1"/>
    </xf>
    <xf numFmtId="49" fontId="7" fillId="0" borderId="0" xfId="0" applyNumberFormat="1" applyFont="1" applyFill="1" applyBorder="1" applyAlignment="1" applyProtection="1">
      <alignment horizontal="left" vertical="center" indent="1"/>
    </xf>
    <xf numFmtId="49" fontId="5" fillId="0" borderId="0" xfId="0" applyNumberFormat="1" applyFont="1" applyFill="1" applyBorder="1" applyAlignment="1" applyProtection="1">
      <alignment horizontal="left" vertical="center" indent="1"/>
    </xf>
    <xf numFmtId="1" fontId="7" fillId="0" borderId="0" xfId="0" applyNumberFormat="1" applyFont="1" applyFill="1" applyBorder="1" applyAlignment="1" applyProtection="1">
      <alignment horizontal="center" vertical="center"/>
    </xf>
    <xf numFmtId="1" fontId="0" fillId="0" borderId="0" xfId="0" applyNumberFormat="1" applyFont="1" applyFill="1" applyBorder="1" applyAlignment="1" applyProtection="1">
      <alignment horizontal="center" vertical="center"/>
    </xf>
    <xf numFmtId="1" fontId="0" fillId="0" borderId="0" xfId="0" applyNumberFormat="1" applyFill="1" applyBorder="1" applyAlignment="1" applyProtection="1">
      <alignment horizontal="left" vertical="center" indent="1"/>
    </xf>
    <xf numFmtId="0" fontId="0" fillId="0" borderId="0" xfId="0" applyFill="1" applyBorder="1" applyAlignment="1" applyProtection="1">
      <alignment horizontal="left" indent="1"/>
      <protection hidden="1"/>
    </xf>
    <xf numFmtId="0" fontId="14" fillId="0" borderId="0" xfId="0" applyFont="1" applyBorder="1" applyAlignment="1" applyProtection="1">
      <alignment horizontal="center" vertical="center" wrapText="1"/>
      <protection hidden="1"/>
    </xf>
    <xf numFmtId="0" fontId="1" fillId="0" borderId="3" xfId="0" applyFont="1" applyBorder="1" applyAlignment="1" applyProtection="1">
      <alignment horizontal="left" vertical="center" wrapText="1" indent="1"/>
      <protection hidden="1"/>
    </xf>
    <xf numFmtId="0" fontId="1" fillId="0" borderId="5" xfId="0" applyFont="1" applyBorder="1" applyAlignment="1" applyProtection="1">
      <alignment horizontal="center" vertical="center" wrapText="1"/>
      <protection hidden="1"/>
    </xf>
    <xf numFmtId="0" fontId="5" fillId="0" borderId="0" xfId="0" applyFont="1" applyBorder="1" applyAlignment="1" applyProtection="1">
      <alignment horizontal="left" vertical="center" wrapText="1" indent="1"/>
      <protection hidden="1"/>
    </xf>
    <xf numFmtId="0" fontId="0" fillId="0" borderId="9" xfId="0" applyFont="1" applyBorder="1" applyAlignment="1" applyProtection="1">
      <alignment horizontal="center" vertical="center" wrapText="1"/>
      <protection hidden="1"/>
    </xf>
    <xf numFmtId="166" fontId="17" fillId="0" borderId="6" xfId="0" applyNumberFormat="1" applyFont="1" applyBorder="1" applyAlignment="1" applyProtection="1">
      <alignment horizontal="center" vertical="center" wrapText="1"/>
      <protection hidden="1"/>
    </xf>
    <xf numFmtId="0" fontId="0" fillId="0" borderId="0" xfId="0" applyFont="1" applyBorder="1" applyAlignment="1" applyProtection="1">
      <alignment horizontal="left" vertical="center" wrapText="1" indent="1"/>
      <protection hidden="1"/>
    </xf>
    <xf numFmtId="0" fontId="15" fillId="0" borderId="0" xfId="0" applyFont="1" applyBorder="1" applyAlignment="1" applyProtection="1">
      <alignment horizontal="center" vertical="center" wrapText="1"/>
      <protection hidden="1"/>
    </xf>
    <xf numFmtId="0" fontId="15" fillId="0" borderId="31"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wrapText="1"/>
      <protection hidden="1"/>
    </xf>
    <xf numFmtId="0" fontId="0" fillId="0" borderId="32" xfId="0" applyFont="1" applyBorder="1" applyAlignment="1" applyProtection="1">
      <alignment horizontal="left" vertical="center" wrapText="1" indent="1"/>
      <protection hidden="1"/>
    </xf>
    <xf numFmtId="14" fontId="21" fillId="0" borderId="7" xfId="0" applyNumberFormat="1" applyFont="1" applyBorder="1" applyAlignment="1" applyProtection="1">
      <alignment horizontal="left" vertical="center" wrapText="1" indent="1"/>
      <protection locked="0"/>
    </xf>
    <xf numFmtId="0" fontId="12" fillId="0" borderId="0" xfId="0" applyFont="1" applyBorder="1" applyAlignment="1" applyProtection="1">
      <alignment horizontal="center" vertical="center" wrapText="1"/>
      <protection hidden="1"/>
    </xf>
    <xf numFmtId="0" fontId="17" fillId="0" borderId="29" xfId="0" applyFont="1" applyBorder="1" applyAlignment="1" applyProtection="1">
      <alignment horizontal="center" vertical="center" wrapText="1"/>
      <protection hidden="1"/>
    </xf>
    <xf numFmtId="14" fontId="22" fillId="0" borderId="7" xfId="0" applyNumberFormat="1" applyFont="1" applyBorder="1" applyAlignment="1" applyProtection="1">
      <alignment horizontal="center" vertical="center" wrapText="1"/>
      <protection locked="0" hidden="1"/>
    </xf>
    <xf numFmtId="0" fontId="1" fillId="0" borderId="37" xfId="0" applyFont="1" applyBorder="1" applyAlignment="1" applyProtection="1">
      <alignment horizontal="left" vertical="center" wrapText="1" indent="1"/>
      <protection locked="0" hidden="1"/>
    </xf>
    <xf numFmtId="0" fontId="1" fillId="0" borderId="23" xfId="0" applyFont="1" applyBorder="1" applyAlignment="1" applyProtection="1">
      <alignment horizontal="left" vertical="center" wrapText="1" indent="1"/>
      <protection locked="0" hidden="1"/>
    </xf>
    <xf numFmtId="0" fontId="14" fillId="0" borderId="35" xfId="0" applyFont="1" applyBorder="1" applyAlignment="1" applyProtection="1">
      <alignment horizontal="left" vertical="center" wrapText="1" indent="1"/>
      <protection hidden="1"/>
    </xf>
    <xf numFmtId="0" fontId="1" fillId="0" borderId="37" xfId="0" applyFont="1" applyBorder="1" applyAlignment="1" applyProtection="1">
      <alignment horizontal="left" vertical="center" wrapText="1" indent="1"/>
      <protection hidden="1"/>
    </xf>
    <xf numFmtId="0" fontId="1" fillId="0" borderId="21" xfId="0" applyFont="1" applyBorder="1" applyAlignment="1" applyProtection="1">
      <alignment horizontal="left" vertical="center" wrapText="1" indent="1"/>
      <protection locked="0" hidden="1"/>
    </xf>
  </cellXfs>
  <cellStyles count="2">
    <cellStyle name="Měna" xfId="1" builtinId="4"/>
    <cellStyle name="Normální"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5"/>
  <sheetViews>
    <sheetView zoomScaleNormal="100" workbookViewId="0">
      <selection activeCell="D122" sqref="D122"/>
    </sheetView>
  </sheetViews>
  <sheetFormatPr defaultColWidth="9.140625" defaultRowHeight="12.75" x14ac:dyDescent="0.2"/>
  <cols>
    <col min="1" max="1" width="4.85546875" customWidth="1"/>
    <col min="2" max="2" width="6" style="1" customWidth="1"/>
    <col min="3" max="3" width="59.140625" style="2" customWidth="1"/>
    <col min="4" max="4" width="20" style="2" customWidth="1"/>
    <col min="5" max="5" width="16.5703125" style="3" customWidth="1"/>
    <col min="6" max="6" width="12.85546875" style="4" customWidth="1"/>
    <col min="7" max="7" width="80.7109375" style="3" customWidth="1"/>
    <col min="8" max="8" width="14" style="4" customWidth="1"/>
    <col min="9" max="9" width="19.7109375" style="5" customWidth="1"/>
    <col min="10" max="10" width="14" style="2" customWidth="1"/>
    <col min="11" max="11" width="19.42578125" style="2" customWidth="1"/>
    <col min="12" max="12" width="12.140625" style="6" customWidth="1"/>
    <col min="13" max="16" width="9.140625" style="2"/>
    <col min="17" max="17" width="10.140625" style="2" customWidth="1"/>
    <col min="18" max="18" width="19.7109375" style="2" customWidth="1"/>
    <col min="19" max="19" width="26.5703125" style="2" customWidth="1"/>
    <col min="20" max="20" width="11.28515625" style="2" customWidth="1"/>
    <col min="21" max="21" width="10.28515625" style="2" customWidth="1"/>
    <col min="22" max="22" width="50.5703125" style="7" customWidth="1"/>
    <col min="23" max="25" width="9.140625" style="2"/>
    <col min="26" max="26" width="10" style="2" customWidth="1"/>
    <col min="27" max="27" width="9.140625" style="2"/>
    <col min="28" max="28" width="45.85546875" style="2" customWidth="1"/>
    <col min="29" max="16384" width="9.140625" style="2"/>
  </cols>
  <sheetData>
    <row r="1" spans="1:26" s="12" customFormat="1" ht="25.5" x14ac:dyDescent="0.2">
      <c r="A1" s="8" t="s">
        <v>0</v>
      </c>
      <c r="B1" s="9" t="s">
        <v>1</v>
      </c>
      <c r="C1" s="10" t="s">
        <v>2</v>
      </c>
      <c r="D1" s="11" t="s">
        <v>3</v>
      </c>
      <c r="E1" s="12" t="s">
        <v>4</v>
      </c>
      <c r="F1" s="13" t="s">
        <v>5</v>
      </c>
      <c r="G1" s="14" t="s">
        <v>6</v>
      </c>
      <c r="H1" s="15" t="s">
        <v>7</v>
      </c>
      <c r="L1" s="16"/>
      <c r="V1" s="16"/>
    </row>
    <row r="2" spans="1:26" s="12" customFormat="1" x14ac:dyDescent="0.2">
      <c r="A2" s="8"/>
      <c r="B2" s="17">
        <v>2</v>
      </c>
      <c r="C2" s="18">
        <v>3</v>
      </c>
      <c r="D2" s="17">
        <v>4</v>
      </c>
      <c r="E2" s="18">
        <v>5</v>
      </c>
      <c r="F2" s="17">
        <v>6</v>
      </c>
      <c r="G2" s="18">
        <v>7</v>
      </c>
      <c r="H2" s="17">
        <v>8</v>
      </c>
      <c r="I2" s="17"/>
      <c r="J2" s="18"/>
      <c r="K2" s="17"/>
      <c r="L2" s="19"/>
      <c r="M2" s="17"/>
      <c r="N2" s="17"/>
      <c r="O2" s="17"/>
      <c r="P2" s="18"/>
      <c r="Q2" s="17"/>
      <c r="R2" s="18"/>
      <c r="S2" s="17"/>
      <c r="T2" s="18"/>
      <c r="U2" s="18"/>
      <c r="V2" s="9"/>
      <c r="W2" s="18"/>
      <c r="X2" s="17"/>
      <c r="Y2" s="18"/>
      <c r="Z2" s="17"/>
    </row>
    <row r="3" spans="1:26" s="25" customFormat="1" ht="21.75" customHeight="1" x14ac:dyDescent="0.2">
      <c r="A3" s="20">
        <v>0</v>
      </c>
      <c r="B3" s="21" t="s">
        <v>1</v>
      </c>
      <c r="C3" s="22" t="s">
        <v>2</v>
      </c>
      <c r="D3" s="21" t="s">
        <v>3</v>
      </c>
      <c r="E3" s="22" t="s">
        <v>4</v>
      </c>
      <c r="F3" s="21" t="s">
        <v>5</v>
      </c>
      <c r="G3" s="22" t="s">
        <v>6</v>
      </c>
      <c r="H3" s="21" t="s">
        <v>7</v>
      </c>
      <c r="I3" s="21"/>
      <c r="J3" s="22"/>
      <c r="K3" s="21"/>
      <c r="L3" s="23"/>
      <c r="M3" s="21"/>
      <c r="N3" s="21"/>
      <c r="O3" s="21"/>
      <c r="P3" s="22"/>
      <c r="Q3" s="21"/>
      <c r="R3" s="22"/>
      <c r="S3" s="21"/>
      <c r="T3" s="22"/>
      <c r="U3" s="22"/>
      <c r="V3" s="24"/>
      <c r="W3" s="22"/>
      <c r="X3" s="21"/>
      <c r="Y3" s="22"/>
      <c r="Z3" s="21"/>
    </row>
    <row r="4" spans="1:26" s="12" customFormat="1" ht="19.5" hidden="1" customHeight="1" x14ac:dyDescent="0.2">
      <c r="A4" s="26">
        <v>1</v>
      </c>
      <c r="B4" s="27">
        <v>101</v>
      </c>
      <c r="C4" s="28" t="s">
        <v>122</v>
      </c>
      <c r="D4" s="28" t="s">
        <v>123</v>
      </c>
      <c r="E4" s="29"/>
      <c r="F4" s="12">
        <v>30000</v>
      </c>
      <c r="G4" s="12" t="s">
        <v>124</v>
      </c>
      <c r="H4" s="12" t="s">
        <v>125</v>
      </c>
    </row>
    <row r="5" spans="1:26" s="12" customFormat="1" ht="19.5" hidden="1" customHeight="1" x14ac:dyDescent="0.2">
      <c r="A5" s="26">
        <v>2</v>
      </c>
      <c r="B5" s="27">
        <v>101</v>
      </c>
      <c r="C5" s="28" t="s">
        <v>122</v>
      </c>
      <c r="D5" s="28" t="s">
        <v>127</v>
      </c>
      <c r="E5" s="29" t="s">
        <v>126</v>
      </c>
      <c r="F5" s="12">
        <v>15000</v>
      </c>
      <c r="G5" s="12" t="s">
        <v>128</v>
      </c>
      <c r="H5" s="12" t="s">
        <v>125</v>
      </c>
    </row>
    <row r="6" spans="1:26" s="12" customFormat="1" ht="19.5" hidden="1" customHeight="1" x14ac:dyDescent="0.2">
      <c r="A6" s="26">
        <v>3</v>
      </c>
      <c r="B6" s="27">
        <v>101</v>
      </c>
      <c r="C6" s="28" t="s">
        <v>122</v>
      </c>
      <c r="D6" s="28" t="s">
        <v>130</v>
      </c>
      <c r="E6" s="29" t="s">
        <v>129</v>
      </c>
      <c r="F6" s="12">
        <v>15000</v>
      </c>
      <c r="G6" s="12" t="s">
        <v>131</v>
      </c>
      <c r="H6" s="12" t="s">
        <v>125</v>
      </c>
    </row>
    <row r="7" spans="1:26" s="12" customFormat="1" ht="19.5" hidden="1" customHeight="1" x14ac:dyDescent="0.2">
      <c r="A7" s="26">
        <v>4</v>
      </c>
      <c r="B7" s="27">
        <v>101</v>
      </c>
      <c r="C7" s="28" t="s">
        <v>122</v>
      </c>
      <c r="D7" s="28" t="s">
        <v>133</v>
      </c>
      <c r="E7" s="29" t="s">
        <v>132</v>
      </c>
      <c r="F7" s="12">
        <v>15000</v>
      </c>
      <c r="G7" s="12" t="s">
        <v>134</v>
      </c>
      <c r="H7" s="12" t="s">
        <v>125</v>
      </c>
    </row>
    <row r="8" spans="1:26" s="12" customFormat="1" ht="19.5" hidden="1" customHeight="1" x14ac:dyDescent="0.2">
      <c r="A8" s="26">
        <v>5</v>
      </c>
      <c r="B8" s="27">
        <v>101</v>
      </c>
      <c r="C8" s="28" t="s">
        <v>122</v>
      </c>
      <c r="D8" s="28" t="s">
        <v>136</v>
      </c>
      <c r="E8" s="29" t="s">
        <v>135</v>
      </c>
      <c r="F8" s="12">
        <v>15000</v>
      </c>
      <c r="G8" s="12" t="s">
        <v>137</v>
      </c>
      <c r="H8" s="12" t="s">
        <v>125</v>
      </c>
    </row>
    <row r="9" spans="1:26" s="12" customFormat="1" ht="19.5" hidden="1" customHeight="1" x14ac:dyDescent="0.2">
      <c r="A9" s="26">
        <v>6</v>
      </c>
      <c r="B9" s="27">
        <v>101</v>
      </c>
      <c r="C9" s="28" t="s">
        <v>122</v>
      </c>
      <c r="D9" s="28" t="s">
        <v>139</v>
      </c>
      <c r="E9" s="29" t="s">
        <v>138</v>
      </c>
      <c r="F9" s="12">
        <v>15000</v>
      </c>
      <c r="G9" s="12" t="s">
        <v>140</v>
      </c>
      <c r="H9" s="12" t="s">
        <v>125</v>
      </c>
    </row>
    <row r="10" spans="1:26" s="12" customFormat="1" ht="19.5" hidden="1" customHeight="1" x14ac:dyDescent="0.2">
      <c r="A10" s="26">
        <v>7</v>
      </c>
      <c r="B10" s="27">
        <v>101</v>
      </c>
      <c r="C10" s="28" t="s">
        <v>122</v>
      </c>
      <c r="D10" s="28" t="s">
        <v>141</v>
      </c>
      <c r="E10" s="29" t="s">
        <v>138</v>
      </c>
      <c r="F10" s="12">
        <v>15000</v>
      </c>
      <c r="G10" s="12" t="s">
        <v>142</v>
      </c>
      <c r="H10" s="12" t="s">
        <v>125</v>
      </c>
    </row>
    <row r="11" spans="1:26" s="12" customFormat="1" ht="19.5" hidden="1" customHeight="1" x14ac:dyDescent="0.2">
      <c r="A11" s="26">
        <v>8</v>
      </c>
      <c r="B11" s="27">
        <v>110</v>
      </c>
      <c r="C11" s="28" t="s">
        <v>143</v>
      </c>
      <c r="D11" s="28" t="s">
        <v>144</v>
      </c>
      <c r="E11" s="29"/>
      <c r="F11" s="12">
        <v>30000</v>
      </c>
      <c r="G11" s="12" t="s">
        <v>145</v>
      </c>
      <c r="H11" s="12" t="s">
        <v>125</v>
      </c>
    </row>
    <row r="12" spans="1:26" s="12" customFormat="1" ht="19.5" hidden="1" customHeight="1" x14ac:dyDescent="0.2">
      <c r="A12" s="26">
        <v>9</v>
      </c>
      <c r="B12" s="27">
        <v>110</v>
      </c>
      <c r="C12" s="28" t="s">
        <v>143</v>
      </c>
      <c r="D12" s="28" t="s">
        <v>147</v>
      </c>
      <c r="E12" s="29" t="s">
        <v>146</v>
      </c>
      <c r="F12" s="12">
        <v>15000</v>
      </c>
      <c r="G12" s="12" t="s">
        <v>134</v>
      </c>
      <c r="H12" s="12" t="s">
        <v>125</v>
      </c>
    </row>
    <row r="13" spans="1:26" s="12" customFormat="1" ht="19.5" hidden="1" customHeight="1" x14ac:dyDescent="0.2">
      <c r="A13" s="26">
        <v>10</v>
      </c>
      <c r="B13" s="27">
        <v>110</v>
      </c>
      <c r="C13" s="28" t="s">
        <v>143</v>
      </c>
      <c r="D13" s="28" t="s">
        <v>148</v>
      </c>
      <c r="E13" s="29" t="s">
        <v>146</v>
      </c>
      <c r="F13" s="12">
        <v>15000</v>
      </c>
      <c r="G13" s="12" t="s">
        <v>134</v>
      </c>
      <c r="H13" s="12" t="s">
        <v>125</v>
      </c>
    </row>
    <row r="14" spans="1:26" s="12" customFormat="1" ht="19.5" hidden="1" customHeight="1" x14ac:dyDescent="0.2">
      <c r="A14" s="26">
        <v>11</v>
      </c>
      <c r="B14" s="27">
        <v>110</v>
      </c>
      <c r="C14" s="28" t="s">
        <v>143</v>
      </c>
      <c r="D14" s="28" t="s">
        <v>150</v>
      </c>
      <c r="E14" s="29" t="s">
        <v>149</v>
      </c>
      <c r="F14" s="12">
        <v>12000</v>
      </c>
      <c r="G14" s="12" t="s">
        <v>151</v>
      </c>
      <c r="H14" s="12" t="s">
        <v>152</v>
      </c>
    </row>
    <row r="15" spans="1:26" s="12" customFormat="1" ht="19.5" hidden="1" customHeight="1" x14ac:dyDescent="0.2">
      <c r="A15" s="26">
        <v>12</v>
      </c>
      <c r="B15" s="27">
        <v>110</v>
      </c>
      <c r="C15" s="28" t="s">
        <v>143</v>
      </c>
      <c r="D15" s="28" t="s">
        <v>154</v>
      </c>
      <c r="E15" s="29" t="s">
        <v>153</v>
      </c>
      <c r="F15" s="12">
        <v>12000</v>
      </c>
      <c r="G15" s="12" t="s">
        <v>151</v>
      </c>
      <c r="H15" s="12" t="s">
        <v>125</v>
      </c>
    </row>
    <row r="16" spans="1:26" s="12" customFormat="1" ht="19.5" hidden="1" customHeight="1" x14ac:dyDescent="0.2">
      <c r="A16" s="26">
        <v>13</v>
      </c>
      <c r="B16" s="27">
        <v>110</v>
      </c>
      <c r="C16" s="28" t="s">
        <v>143</v>
      </c>
      <c r="D16" s="28" t="s">
        <v>156</v>
      </c>
      <c r="E16" s="29" t="s">
        <v>155</v>
      </c>
      <c r="F16" s="12">
        <v>12000</v>
      </c>
      <c r="G16" s="12" t="s">
        <v>151</v>
      </c>
      <c r="H16" s="12" t="s">
        <v>125</v>
      </c>
    </row>
    <row r="17" spans="1:8" s="12" customFormat="1" ht="19.5" hidden="1" customHeight="1" x14ac:dyDescent="0.2">
      <c r="A17" s="26">
        <v>14</v>
      </c>
      <c r="B17" s="27">
        <v>110</v>
      </c>
      <c r="C17" s="28" t="s">
        <v>143</v>
      </c>
      <c r="D17" s="28" t="s">
        <v>158</v>
      </c>
      <c r="E17" s="29" t="s">
        <v>157</v>
      </c>
      <c r="F17" s="12">
        <v>6000</v>
      </c>
      <c r="G17" s="12" t="s">
        <v>159</v>
      </c>
      <c r="H17" s="12" t="s">
        <v>125</v>
      </c>
    </row>
    <row r="18" spans="1:8" s="12" customFormat="1" ht="19.5" hidden="1" customHeight="1" x14ac:dyDescent="0.2">
      <c r="A18" s="26">
        <v>15</v>
      </c>
      <c r="B18" s="27">
        <v>112</v>
      </c>
      <c r="C18" s="28" t="s">
        <v>160</v>
      </c>
      <c r="D18" s="28" t="s">
        <v>9</v>
      </c>
      <c r="E18" s="29"/>
      <c r="F18" s="12">
        <v>30000</v>
      </c>
      <c r="G18" s="12" t="s">
        <v>145</v>
      </c>
      <c r="H18" s="12" t="s">
        <v>125</v>
      </c>
    </row>
    <row r="19" spans="1:8" s="12" customFormat="1" ht="19.5" hidden="1" customHeight="1" x14ac:dyDescent="0.2">
      <c r="A19" s="26">
        <v>16</v>
      </c>
      <c r="B19" s="27">
        <v>112</v>
      </c>
      <c r="C19" s="28" t="s">
        <v>160</v>
      </c>
      <c r="D19" s="28" t="s">
        <v>162</v>
      </c>
      <c r="E19" s="29" t="s">
        <v>161</v>
      </c>
      <c r="F19" s="12">
        <v>7000</v>
      </c>
      <c r="G19" s="12" t="s">
        <v>163</v>
      </c>
      <c r="H19" s="12" t="s">
        <v>164</v>
      </c>
    </row>
    <row r="20" spans="1:8" s="12" customFormat="1" ht="19.5" hidden="1" customHeight="1" x14ac:dyDescent="0.2">
      <c r="A20" s="26">
        <v>17</v>
      </c>
      <c r="B20" s="27">
        <v>112</v>
      </c>
      <c r="C20" s="28" t="s">
        <v>160</v>
      </c>
      <c r="D20" s="28" t="s">
        <v>166</v>
      </c>
      <c r="E20" s="29" t="s">
        <v>165</v>
      </c>
      <c r="F20" s="12">
        <v>7000</v>
      </c>
      <c r="G20" s="12" t="s">
        <v>167</v>
      </c>
      <c r="H20" s="12" t="s">
        <v>164</v>
      </c>
    </row>
    <row r="21" spans="1:8" s="12" customFormat="1" ht="19.5" hidden="1" customHeight="1" x14ac:dyDescent="0.2">
      <c r="A21" s="26">
        <v>18</v>
      </c>
      <c r="B21" s="27">
        <v>114</v>
      </c>
      <c r="C21" s="28" t="s">
        <v>168</v>
      </c>
      <c r="D21" s="28" t="s">
        <v>169</v>
      </c>
      <c r="E21" s="29"/>
      <c r="F21" s="12">
        <v>30000</v>
      </c>
      <c r="G21" s="12" t="s">
        <v>170</v>
      </c>
      <c r="H21" s="12" t="s">
        <v>125</v>
      </c>
    </row>
    <row r="22" spans="1:8" s="12" customFormat="1" ht="19.5" hidden="1" customHeight="1" x14ac:dyDescent="0.2">
      <c r="A22" s="26">
        <v>19</v>
      </c>
      <c r="B22" s="27">
        <v>114</v>
      </c>
      <c r="C22" s="28" t="s">
        <v>171</v>
      </c>
      <c r="D22" s="28" t="s">
        <v>173</v>
      </c>
      <c r="E22" s="29" t="s">
        <v>172</v>
      </c>
      <c r="F22" s="12">
        <v>15000</v>
      </c>
      <c r="G22" s="12" t="s">
        <v>174</v>
      </c>
      <c r="H22" s="12" t="s">
        <v>125</v>
      </c>
    </row>
    <row r="23" spans="1:8" s="12" customFormat="1" ht="19.5" hidden="1" customHeight="1" x14ac:dyDescent="0.2">
      <c r="A23" s="26">
        <v>20</v>
      </c>
      <c r="B23" s="27">
        <v>118</v>
      </c>
      <c r="C23" s="28" t="s">
        <v>175</v>
      </c>
      <c r="D23" s="28" t="s">
        <v>10</v>
      </c>
      <c r="E23" s="29"/>
      <c r="F23" s="12">
        <v>30000</v>
      </c>
      <c r="G23" s="12" t="s">
        <v>176</v>
      </c>
      <c r="H23" s="12" t="s">
        <v>125</v>
      </c>
    </row>
    <row r="24" spans="1:8" s="12" customFormat="1" ht="19.5" hidden="1" customHeight="1" x14ac:dyDescent="0.2">
      <c r="A24" s="26">
        <v>21</v>
      </c>
      <c r="B24" s="27">
        <v>118</v>
      </c>
      <c r="C24" s="28" t="s">
        <v>175</v>
      </c>
      <c r="D24" s="28" t="s">
        <v>178</v>
      </c>
      <c r="E24" s="29" t="s">
        <v>177</v>
      </c>
      <c r="F24" s="12">
        <v>15000</v>
      </c>
      <c r="G24" s="12" t="s">
        <v>134</v>
      </c>
      <c r="H24" s="12" t="s">
        <v>179</v>
      </c>
    </row>
    <row r="25" spans="1:8" s="12" customFormat="1" ht="19.5" hidden="1" customHeight="1" x14ac:dyDescent="0.2">
      <c r="A25" s="26">
        <v>22</v>
      </c>
      <c r="B25" s="27">
        <v>118</v>
      </c>
      <c r="C25" s="28" t="s">
        <v>175</v>
      </c>
      <c r="D25" s="28" t="s">
        <v>180</v>
      </c>
      <c r="E25" s="29" t="s">
        <v>149</v>
      </c>
      <c r="F25" s="12">
        <v>15000</v>
      </c>
      <c r="G25" s="12" t="s">
        <v>134</v>
      </c>
      <c r="H25" s="12" t="s">
        <v>152</v>
      </c>
    </row>
    <row r="26" spans="1:8" s="12" customFormat="1" ht="19.5" hidden="1" customHeight="1" x14ac:dyDescent="0.2">
      <c r="A26" s="26">
        <v>23</v>
      </c>
      <c r="B26" s="27">
        <v>118</v>
      </c>
      <c r="C26" s="28" t="s">
        <v>175</v>
      </c>
      <c r="D26" s="28" t="s">
        <v>182</v>
      </c>
      <c r="E26" s="29" t="s">
        <v>181</v>
      </c>
      <c r="F26" s="12">
        <v>15000</v>
      </c>
      <c r="G26" s="12" t="s">
        <v>183</v>
      </c>
      <c r="H26" s="12" t="s">
        <v>152</v>
      </c>
    </row>
    <row r="27" spans="1:8" s="12" customFormat="1" ht="19.5" hidden="1" customHeight="1" x14ac:dyDescent="0.2">
      <c r="A27" s="26">
        <v>24</v>
      </c>
      <c r="B27" s="27">
        <v>118</v>
      </c>
      <c r="C27" s="28" t="s">
        <v>175</v>
      </c>
      <c r="D27" s="28" t="s">
        <v>185</v>
      </c>
      <c r="E27" s="29" t="s">
        <v>184</v>
      </c>
      <c r="F27" s="12">
        <v>15000</v>
      </c>
      <c r="G27" s="12" t="s">
        <v>134</v>
      </c>
      <c r="H27" s="12" t="s">
        <v>152</v>
      </c>
    </row>
    <row r="28" spans="1:8" s="12" customFormat="1" ht="19.5" hidden="1" customHeight="1" x14ac:dyDescent="0.2">
      <c r="A28" s="26">
        <v>25</v>
      </c>
      <c r="B28" s="27">
        <v>125</v>
      </c>
      <c r="C28" s="28" t="s">
        <v>186</v>
      </c>
      <c r="D28" s="28" t="s">
        <v>187</v>
      </c>
      <c r="E28" s="29"/>
      <c r="F28" s="12">
        <v>30000</v>
      </c>
      <c r="G28" s="12" t="s">
        <v>188</v>
      </c>
      <c r="H28" s="12" t="s">
        <v>125</v>
      </c>
    </row>
    <row r="29" spans="1:8" s="12" customFormat="1" ht="19.5" hidden="1" customHeight="1" x14ac:dyDescent="0.2">
      <c r="A29" s="26">
        <v>26</v>
      </c>
      <c r="B29" s="27">
        <v>131</v>
      </c>
      <c r="C29" s="28" t="s">
        <v>189</v>
      </c>
      <c r="D29" s="28" t="s">
        <v>190</v>
      </c>
      <c r="E29" s="29"/>
      <c r="F29" s="12">
        <v>20000</v>
      </c>
      <c r="G29" s="12" t="s">
        <v>191</v>
      </c>
      <c r="H29" s="12" t="s">
        <v>125</v>
      </c>
    </row>
    <row r="30" spans="1:8" s="30" customFormat="1" ht="19.5" hidden="1" customHeight="1" x14ac:dyDescent="0.2">
      <c r="A30" s="26">
        <v>27</v>
      </c>
      <c r="B30" s="27">
        <v>132</v>
      </c>
      <c r="C30" s="28" t="s">
        <v>192</v>
      </c>
      <c r="D30" s="28" t="s">
        <v>193</v>
      </c>
      <c r="E30" s="29" t="s">
        <v>152</v>
      </c>
      <c r="F30" s="30">
        <v>12000</v>
      </c>
      <c r="G30" s="30" t="s">
        <v>167</v>
      </c>
      <c r="H30" s="30" t="s">
        <v>125</v>
      </c>
    </row>
    <row r="31" spans="1:8" s="12" customFormat="1" ht="19.5" hidden="1" customHeight="1" x14ac:dyDescent="0.2">
      <c r="A31" s="26">
        <v>28</v>
      </c>
      <c r="B31" s="27">
        <v>132</v>
      </c>
      <c r="C31" s="28" t="s">
        <v>192</v>
      </c>
      <c r="D31" s="28" t="s">
        <v>194</v>
      </c>
      <c r="E31" s="29" t="s">
        <v>125</v>
      </c>
      <c r="F31" s="12">
        <v>12000</v>
      </c>
      <c r="G31" s="12" t="s">
        <v>167</v>
      </c>
      <c r="H31" s="12" t="s">
        <v>195</v>
      </c>
    </row>
    <row r="32" spans="1:8" s="12" customFormat="1" ht="19.5" hidden="1" customHeight="1" x14ac:dyDescent="0.2">
      <c r="A32" s="26">
        <v>29</v>
      </c>
      <c r="B32" s="27">
        <v>132</v>
      </c>
      <c r="C32" s="28" t="s">
        <v>192</v>
      </c>
      <c r="D32" s="28" t="s">
        <v>197</v>
      </c>
      <c r="E32" s="29" t="s">
        <v>196</v>
      </c>
      <c r="F32" s="12">
        <v>12000</v>
      </c>
      <c r="G32" s="12" t="s">
        <v>198</v>
      </c>
      <c r="H32" s="12" t="s">
        <v>125</v>
      </c>
    </row>
    <row r="33" spans="1:8" s="12" customFormat="1" ht="19.5" hidden="1" customHeight="1" x14ac:dyDescent="0.2">
      <c r="A33" s="26">
        <v>30</v>
      </c>
      <c r="B33" s="27">
        <v>139</v>
      </c>
      <c r="C33" s="28" t="s">
        <v>199</v>
      </c>
      <c r="D33" s="28" t="s">
        <v>200</v>
      </c>
      <c r="E33" s="29"/>
      <c r="F33" s="12">
        <v>30000</v>
      </c>
      <c r="G33" s="12" t="s">
        <v>188</v>
      </c>
      <c r="H33" s="12" t="s">
        <v>125</v>
      </c>
    </row>
    <row r="34" spans="1:8" s="12" customFormat="1" ht="19.5" hidden="1" customHeight="1" x14ac:dyDescent="0.2">
      <c r="A34" s="26">
        <v>31</v>
      </c>
      <c r="B34" s="27">
        <v>142</v>
      </c>
      <c r="C34" s="28" t="s">
        <v>201</v>
      </c>
      <c r="D34" s="28" t="s">
        <v>202</v>
      </c>
      <c r="E34" s="29"/>
      <c r="F34" s="12">
        <v>30000</v>
      </c>
      <c r="G34" s="12" t="s">
        <v>203</v>
      </c>
      <c r="H34" s="12" t="s">
        <v>125</v>
      </c>
    </row>
    <row r="35" spans="1:8" s="12" customFormat="1" ht="19.5" hidden="1" customHeight="1" x14ac:dyDescent="0.2">
      <c r="A35" s="26">
        <v>32</v>
      </c>
      <c r="B35" s="27">
        <v>142</v>
      </c>
      <c r="C35" s="28" t="s">
        <v>201</v>
      </c>
      <c r="D35" s="28" t="s">
        <v>204</v>
      </c>
      <c r="E35" s="29" t="s">
        <v>132</v>
      </c>
      <c r="F35" s="12">
        <v>12000</v>
      </c>
      <c r="G35" s="12" t="s">
        <v>205</v>
      </c>
      <c r="H35" s="12" t="s">
        <v>125</v>
      </c>
    </row>
    <row r="36" spans="1:8" s="12" customFormat="1" ht="19.5" hidden="1" customHeight="1" x14ac:dyDescent="0.2">
      <c r="A36" s="26">
        <v>33</v>
      </c>
      <c r="B36" s="27">
        <v>142</v>
      </c>
      <c r="C36" s="28" t="s">
        <v>201</v>
      </c>
      <c r="D36" s="28" t="s">
        <v>204</v>
      </c>
      <c r="E36" s="29" t="s">
        <v>149</v>
      </c>
      <c r="F36" s="12">
        <v>12000</v>
      </c>
      <c r="G36" s="12" t="s">
        <v>205</v>
      </c>
      <c r="H36" s="12" t="s">
        <v>152</v>
      </c>
    </row>
    <row r="37" spans="1:8" s="12" customFormat="1" ht="19.5" hidden="1" customHeight="1" x14ac:dyDescent="0.2">
      <c r="A37" s="26">
        <v>34</v>
      </c>
      <c r="B37" s="27">
        <v>142</v>
      </c>
      <c r="C37" s="28" t="s">
        <v>201</v>
      </c>
      <c r="D37" s="28" t="s">
        <v>204</v>
      </c>
      <c r="E37" s="29" t="s">
        <v>206</v>
      </c>
      <c r="F37" s="12">
        <v>12000</v>
      </c>
      <c r="G37" s="12" t="s">
        <v>205</v>
      </c>
      <c r="H37" s="12" t="s">
        <v>125</v>
      </c>
    </row>
    <row r="38" spans="1:8" s="12" customFormat="1" ht="19.5" hidden="1" customHeight="1" x14ac:dyDescent="0.2">
      <c r="A38" s="26">
        <v>35</v>
      </c>
      <c r="B38" s="27">
        <v>143</v>
      </c>
      <c r="C38" s="28" t="s">
        <v>207</v>
      </c>
      <c r="D38" s="28" t="s">
        <v>208</v>
      </c>
      <c r="E38" s="29"/>
      <c r="F38" s="12">
        <v>25000</v>
      </c>
      <c r="G38" s="12" t="s">
        <v>209</v>
      </c>
      <c r="H38" s="12" t="s">
        <v>125</v>
      </c>
    </row>
    <row r="39" spans="1:8" s="12" customFormat="1" ht="19.5" hidden="1" customHeight="1" x14ac:dyDescent="0.2">
      <c r="A39" s="26">
        <v>36</v>
      </c>
      <c r="B39" s="27">
        <v>143</v>
      </c>
      <c r="C39" s="28" t="s">
        <v>207</v>
      </c>
      <c r="D39" s="28" t="s">
        <v>211</v>
      </c>
      <c r="E39" s="29" t="s">
        <v>210</v>
      </c>
      <c r="F39" s="12">
        <v>10000</v>
      </c>
      <c r="G39" s="12" t="s">
        <v>212</v>
      </c>
      <c r="H39" s="12" t="s">
        <v>152</v>
      </c>
    </row>
    <row r="40" spans="1:8" s="12" customFormat="1" ht="19.5" hidden="1" customHeight="1" x14ac:dyDescent="0.2">
      <c r="A40" s="26">
        <v>37</v>
      </c>
      <c r="B40" s="31">
        <v>143</v>
      </c>
      <c r="C40" s="32" t="s">
        <v>207</v>
      </c>
      <c r="D40" s="32" t="s">
        <v>214</v>
      </c>
      <c r="E40" s="29" t="s">
        <v>213</v>
      </c>
      <c r="F40" s="12">
        <v>10000</v>
      </c>
      <c r="G40" s="12" t="s">
        <v>215</v>
      </c>
      <c r="H40" s="12" t="s">
        <v>152</v>
      </c>
    </row>
    <row r="41" spans="1:8" s="12" customFormat="1" ht="19.5" hidden="1" customHeight="1" x14ac:dyDescent="0.2">
      <c r="A41" s="26">
        <v>38</v>
      </c>
      <c r="B41" s="33">
        <v>143</v>
      </c>
      <c r="C41" s="34" t="s">
        <v>207</v>
      </c>
      <c r="D41" s="32" t="s">
        <v>217</v>
      </c>
      <c r="E41" s="29" t="s">
        <v>216</v>
      </c>
      <c r="F41" s="12">
        <v>10000</v>
      </c>
      <c r="G41" s="12" t="s">
        <v>212</v>
      </c>
      <c r="H41" s="12" t="s">
        <v>125</v>
      </c>
    </row>
    <row r="42" spans="1:8" s="12" customFormat="1" ht="19.5" hidden="1" customHeight="1" x14ac:dyDescent="0.2">
      <c r="A42" s="26">
        <v>39</v>
      </c>
      <c r="B42" s="33">
        <v>143</v>
      </c>
      <c r="C42" s="34" t="s">
        <v>207</v>
      </c>
      <c r="D42" s="32" t="s">
        <v>219</v>
      </c>
      <c r="E42" s="29" t="s">
        <v>218</v>
      </c>
      <c r="F42" s="12">
        <v>10000</v>
      </c>
      <c r="G42" s="12" t="s">
        <v>212</v>
      </c>
      <c r="H42" s="12" t="s">
        <v>152</v>
      </c>
    </row>
    <row r="43" spans="1:8" s="12" customFormat="1" ht="19.5" hidden="1" customHeight="1" x14ac:dyDescent="0.2">
      <c r="A43" s="26">
        <v>40</v>
      </c>
      <c r="B43" s="33">
        <v>143</v>
      </c>
      <c r="C43" s="34" t="s">
        <v>207</v>
      </c>
      <c r="D43" s="32" t="s">
        <v>211</v>
      </c>
      <c r="E43" s="29" t="s">
        <v>220</v>
      </c>
      <c r="F43" s="12">
        <v>10000</v>
      </c>
      <c r="G43" s="12" t="s">
        <v>212</v>
      </c>
      <c r="H43" s="12" t="s">
        <v>152</v>
      </c>
    </row>
    <row r="44" spans="1:8" s="12" customFormat="1" ht="19.5" hidden="1" customHeight="1" x14ac:dyDescent="0.2">
      <c r="A44" s="26">
        <v>41</v>
      </c>
      <c r="B44" s="35">
        <v>160</v>
      </c>
      <c r="C44" s="36" t="s">
        <v>221</v>
      </c>
      <c r="D44" s="32" t="s">
        <v>222</v>
      </c>
      <c r="E44" s="29"/>
      <c r="F44" s="12">
        <v>30000</v>
      </c>
      <c r="G44" s="12" t="s">
        <v>223</v>
      </c>
      <c r="H44" s="12" t="s">
        <v>125</v>
      </c>
    </row>
    <row r="45" spans="1:8" s="12" customFormat="1" ht="19.5" hidden="1" customHeight="1" x14ac:dyDescent="0.2">
      <c r="A45" s="26">
        <v>42</v>
      </c>
      <c r="B45" s="33">
        <v>160</v>
      </c>
      <c r="C45" s="34" t="s">
        <v>221</v>
      </c>
      <c r="D45" s="32" t="s">
        <v>224</v>
      </c>
      <c r="E45" s="29" t="s">
        <v>152</v>
      </c>
      <c r="F45" s="12">
        <v>15000</v>
      </c>
      <c r="G45" s="12" t="s">
        <v>225</v>
      </c>
      <c r="H45" s="12" t="s">
        <v>125</v>
      </c>
    </row>
    <row r="46" spans="1:8" s="12" customFormat="1" ht="19.5" hidden="1" customHeight="1" x14ac:dyDescent="0.2">
      <c r="A46" s="26">
        <v>43</v>
      </c>
      <c r="B46" s="33">
        <v>160</v>
      </c>
      <c r="C46" s="34" t="s">
        <v>221</v>
      </c>
      <c r="D46" s="32" t="s">
        <v>226</v>
      </c>
      <c r="E46" s="29" t="s">
        <v>152</v>
      </c>
      <c r="F46" s="12">
        <v>15000</v>
      </c>
      <c r="G46" s="12" t="s">
        <v>225</v>
      </c>
      <c r="H46" s="12" t="s">
        <v>125</v>
      </c>
    </row>
    <row r="47" spans="1:8" s="12" customFormat="1" ht="19.5" hidden="1" customHeight="1" x14ac:dyDescent="0.2">
      <c r="A47" s="26">
        <v>44</v>
      </c>
      <c r="B47" s="33">
        <v>171</v>
      </c>
      <c r="C47" s="34" t="s">
        <v>227</v>
      </c>
      <c r="D47" s="32" t="s">
        <v>228</v>
      </c>
      <c r="E47" s="29"/>
      <c r="F47" s="12">
        <v>25000</v>
      </c>
      <c r="G47" s="12" t="s">
        <v>229</v>
      </c>
      <c r="H47" s="12" t="s">
        <v>125</v>
      </c>
    </row>
    <row r="48" spans="1:8" s="12" customFormat="1" ht="19.5" hidden="1" customHeight="1" x14ac:dyDescent="0.2">
      <c r="A48" s="26">
        <v>45</v>
      </c>
      <c r="B48" s="33">
        <v>176</v>
      </c>
      <c r="C48" s="34" t="s">
        <v>230</v>
      </c>
      <c r="D48" s="32" t="s">
        <v>231</v>
      </c>
      <c r="E48" s="29"/>
      <c r="F48" s="12">
        <v>20000</v>
      </c>
      <c r="G48" s="12" t="s">
        <v>232</v>
      </c>
      <c r="H48" s="12" t="s">
        <v>125</v>
      </c>
    </row>
    <row r="49" spans="1:8" s="12" customFormat="1" ht="19.5" hidden="1" customHeight="1" x14ac:dyDescent="0.2">
      <c r="A49" s="26">
        <v>46</v>
      </c>
      <c r="B49" s="33">
        <v>182</v>
      </c>
      <c r="C49" s="34" t="s">
        <v>233</v>
      </c>
      <c r="D49" s="32" t="s">
        <v>234</v>
      </c>
      <c r="E49" s="29"/>
      <c r="F49" s="12">
        <v>30000</v>
      </c>
      <c r="G49" s="12" t="s">
        <v>188</v>
      </c>
      <c r="H49" s="12" t="s">
        <v>125</v>
      </c>
    </row>
    <row r="50" spans="1:8" s="12" customFormat="1" ht="19.5" hidden="1" customHeight="1" x14ac:dyDescent="0.2">
      <c r="A50" s="26">
        <v>47</v>
      </c>
      <c r="B50" s="33">
        <v>185</v>
      </c>
      <c r="C50" s="34" t="s">
        <v>235</v>
      </c>
      <c r="D50" s="32" t="s">
        <v>235</v>
      </c>
      <c r="E50" s="29"/>
      <c r="F50" s="12">
        <v>30000</v>
      </c>
      <c r="G50" s="12" t="s">
        <v>236</v>
      </c>
      <c r="H50" s="12" t="s">
        <v>125</v>
      </c>
    </row>
    <row r="51" spans="1:8" s="12" customFormat="1" ht="19.5" hidden="1" customHeight="1" x14ac:dyDescent="0.2">
      <c r="A51" s="26">
        <v>48</v>
      </c>
      <c r="B51" s="33">
        <v>186</v>
      </c>
      <c r="C51" s="34" t="s">
        <v>237</v>
      </c>
      <c r="D51" s="32" t="s">
        <v>239</v>
      </c>
      <c r="E51" s="29" t="s">
        <v>238</v>
      </c>
      <c r="F51" s="12">
        <v>12000</v>
      </c>
      <c r="G51" s="12" t="s">
        <v>240</v>
      </c>
      <c r="H51" s="12" t="s">
        <v>241</v>
      </c>
    </row>
    <row r="52" spans="1:8" s="12" customFormat="1" ht="19.5" hidden="1" customHeight="1" x14ac:dyDescent="0.2">
      <c r="A52" s="26">
        <v>49</v>
      </c>
      <c r="B52" s="33">
        <v>188</v>
      </c>
      <c r="C52" s="34" t="s">
        <v>242</v>
      </c>
      <c r="D52" s="32" t="s">
        <v>243</v>
      </c>
      <c r="E52" s="29"/>
      <c r="F52" s="12">
        <v>30000</v>
      </c>
      <c r="G52" s="12" t="s">
        <v>244</v>
      </c>
      <c r="H52" s="12" t="s">
        <v>125</v>
      </c>
    </row>
    <row r="53" spans="1:8" s="12" customFormat="1" ht="19.5" hidden="1" customHeight="1" x14ac:dyDescent="0.2">
      <c r="A53" s="26">
        <v>50</v>
      </c>
      <c r="B53" s="33">
        <v>189</v>
      </c>
      <c r="C53" s="34" t="s">
        <v>245</v>
      </c>
      <c r="D53" s="32" t="s">
        <v>246</v>
      </c>
      <c r="E53" s="29"/>
      <c r="F53" s="12">
        <v>26000</v>
      </c>
      <c r="G53" s="12" t="s">
        <v>247</v>
      </c>
      <c r="H53" s="12" t="s">
        <v>125</v>
      </c>
    </row>
    <row r="54" spans="1:8" s="12" customFormat="1" ht="19.5" hidden="1" customHeight="1" x14ac:dyDescent="0.2">
      <c r="A54" s="26">
        <v>51</v>
      </c>
      <c r="B54" s="33">
        <v>189</v>
      </c>
      <c r="C54" s="34" t="s">
        <v>245</v>
      </c>
      <c r="D54" s="32" t="s">
        <v>248</v>
      </c>
      <c r="E54" s="29" t="s">
        <v>157</v>
      </c>
      <c r="F54" s="12">
        <v>12000</v>
      </c>
      <c r="G54" s="12" t="s">
        <v>249</v>
      </c>
      <c r="H54" s="12" t="s">
        <v>125</v>
      </c>
    </row>
    <row r="55" spans="1:8" s="12" customFormat="1" ht="19.5" hidden="1" customHeight="1" x14ac:dyDescent="0.2">
      <c r="A55" s="26">
        <v>52</v>
      </c>
      <c r="B55" s="33">
        <v>192</v>
      </c>
      <c r="C55" s="34" t="s">
        <v>250</v>
      </c>
      <c r="D55" s="32" t="s">
        <v>251</v>
      </c>
      <c r="E55" s="29"/>
      <c r="F55" s="12">
        <v>20000</v>
      </c>
      <c r="G55" s="12" t="s">
        <v>232</v>
      </c>
      <c r="H55" s="12" t="s">
        <v>125</v>
      </c>
    </row>
    <row r="56" spans="1:8" s="12" customFormat="1" ht="19.5" hidden="1" customHeight="1" x14ac:dyDescent="0.2">
      <c r="A56" s="26">
        <v>53</v>
      </c>
      <c r="B56" s="33">
        <v>195</v>
      </c>
      <c r="C56" s="34" t="s">
        <v>252</v>
      </c>
      <c r="D56" s="32" t="s">
        <v>253</v>
      </c>
      <c r="E56" s="29"/>
      <c r="F56" s="12">
        <v>30000</v>
      </c>
      <c r="G56" s="12" t="s">
        <v>176</v>
      </c>
      <c r="H56" s="12" t="s">
        <v>125</v>
      </c>
    </row>
    <row r="57" spans="1:8" s="12" customFormat="1" ht="19.5" hidden="1" customHeight="1" x14ac:dyDescent="0.2">
      <c r="A57" s="26">
        <v>54</v>
      </c>
      <c r="B57" s="35">
        <v>196</v>
      </c>
      <c r="C57" s="36" t="s">
        <v>254</v>
      </c>
      <c r="D57" s="32" t="s">
        <v>255</v>
      </c>
      <c r="E57" s="29"/>
      <c r="F57" s="12">
        <v>20000</v>
      </c>
      <c r="G57" s="12" t="s">
        <v>256</v>
      </c>
      <c r="H57" s="12" t="s">
        <v>125</v>
      </c>
    </row>
    <row r="58" spans="1:8" s="12" customFormat="1" ht="19.5" hidden="1" customHeight="1" x14ac:dyDescent="0.2">
      <c r="A58" s="26">
        <v>55</v>
      </c>
      <c r="B58" s="35">
        <v>198</v>
      </c>
      <c r="C58" s="36" t="s">
        <v>257</v>
      </c>
      <c r="D58" s="32" t="s">
        <v>259</v>
      </c>
      <c r="E58" s="29" t="s">
        <v>258</v>
      </c>
      <c r="F58" s="12">
        <v>12000</v>
      </c>
      <c r="G58" s="12" t="s">
        <v>260</v>
      </c>
      <c r="H58" s="12" t="s">
        <v>125</v>
      </c>
    </row>
    <row r="59" spans="1:8" s="12" customFormat="1" ht="19.5" hidden="1" customHeight="1" x14ac:dyDescent="0.2">
      <c r="A59" s="26">
        <v>56</v>
      </c>
      <c r="B59" s="33">
        <v>198</v>
      </c>
      <c r="C59" s="34" t="s">
        <v>257</v>
      </c>
      <c r="D59" s="32" t="s">
        <v>262</v>
      </c>
      <c r="E59" s="29" t="s">
        <v>261</v>
      </c>
      <c r="F59" s="12">
        <v>10000</v>
      </c>
      <c r="G59" s="12" t="s">
        <v>260</v>
      </c>
      <c r="H59" s="12" t="s">
        <v>125</v>
      </c>
    </row>
    <row r="60" spans="1:8" s="12" customFormat="1" ht="19.5" hidden="1" customHeight="1" x14ac:dyDescent="0.2">
      <c r="A60" s="26">
        <v>57</v>
      </c>
      <c r="B60" s="33">
        <v>198</v>
      </c>
      <c r="C60" s="34" t="s">
        <v>257</v>
      </c>
      <c r="D60" s="32" t="s">
        <v>264</v>
      </c>
      <c r="E60" s="29" t="s">
        <v>263</v>
      </c>
      <c r="F60" s="12">
        <v>5000</v>
      </c>
      <c r="G60" s="12" t="s">
        <v>265</v>
      </c>
      <c r="H60" s="12" t="s">
        <v>179</v>
      </c>
    </row>
    <row r="61" spans="1:8" s="12" customFormat="1" ht="19.5" hidden="1" customHeight="1" x14ac:dyDescent="0.2">
      <c r="A61" s="26">
        <v>58</v>
      </c>
      <c r="B61" s="33">
        <v>204</v>
      </c>
      <c r="C61" s="34" t="s">
        <v>266</v>
      </c>
      <c r="D61" s="32" t="s">
        <v>267</v>
      </c>
      <c r="E61" s="29"/>
      <c r="F61" s="12">
        <v>18000</v>
      </c>
      <c r="G61" s="12" t="s">
        <v>268</v>
      </c>
      <c r="H61" s="12" t="s">
        <v>125</v>
      </c>
    </row>
    <row r="62" spans="1:8" s="12" customFormat="1" ht="19.5" hidden="1" customHeight="1" x14ac:dyDescent="0.2">
      <c r="A62" s="26">
        <v>59</v>
      </c>
      <c r="B62" s="33">
        <v>204</v>
      </c>
      <c r="C62" s="34" t="s">
        <v>266</v>
      </c>
      <c r="D62" s="32" t="s">
        <v>270</v>
      </c>
      <c r="E62" s="29" t="s">
        <v>269</v>
      </c>
      <c r="F62" s="12">
        <v>7000</v>
      </c>
      <c r="G62" s="12" t="s">
        <v>131</v>
      </c>
      <c r="H62" s="12" t="s">
        <v>125</v>
      </c>
    </row>
    <row r="63" spans="1:8" s="12" customFormat="1" ht="19.5" hidden="1" customHeight="1" x14ac:dyDescent="0.2">
      <c r="A63" s="26">
        <v>60</v>
      </c>
      <c r="B63" s="35">
        <v>213</v>
      </c>
      <c r="C63" s="36" t="s">
        <v>271</v>
      </c>
      <c r="D63" s="32" t="s">
        <v>272</v>
      </c>
      <c r="E63" s="29"/>
      <c r="F63" s="12">
        <v>18000</v>
      </c>
      <c r="G63" s="12" t="s">
        <v>273</v>
      </c>
      <c r="H63" s="12" t="s">
        <v>125</v>
      </c>
    </row>
    <row r="64" spans="1:8" s="12" customFormat="1" ht="19.5" hidden="1" customHeight="1" x14ac:dyDescent="0.2">
      <c r="A64" s="26">
        <v>61</v>
      </c>
      <c r="B64" s="33">
        <v>239</v>
      </c>
      <c r="C64" s="34" t="s">
        <v>274</v>
      </c>
      <c r="D64" s="32" t="s">
        <v>275</v>
      </c>
      <c r="E64" s="29"/>
      <c r="F64" s="12">
        <v>18000</v>
      </c>
      <c r="G64" s="12" t="s">
        <v>276</v>
      </c>
      <c r="H64" s="12" t="s">
        <v>125</v>
      </c>
    </row>
    <row r="65" spans="1:8" s="8" customFormat="1" ht="18.75" hidden="1" customHeight="1" x14ac:dyDescent="0.2">
      <c r="A65" s="26">
        <v>62</v>
      </c>
      <c r="B65" s="31">
        <v>239</v>
      </c>
      <c r="C65" s="32" t="s">
        <v>277</v>
      </c>
      <c r="D65" s="32" t="s">
        <v>279</v>
      </c>
      <c r="E65" s="29" t="s">
        <v>278</v>
      </c>
      <c r="F65" s="8">
        <v>8000</v>
      </c>
      <c r="G65" s="8" t="s">
        <v>151</v>
      </c>
      <c r="H65" s="8" t="s">
        <v>152</v>
      </c>
    </row>
    <row r="66" spans="1:8" s="8" customFormat="1" ht="18.75" hidden="1" customHeight="1" x14ac:dyDescent="0.2">
      <c r="A66" s="26">
        <v>63</v>
      </c>
      <c r="B66" s="31">
        <v>239</v>
      </c>
      <c r="C66" s="32" t="s">
        <v>274</v>
      </c>
      <c r="D66" s="32" t="s">
        <v>281</v>
      </c>
      <c r="E66" s="29" t="s">
        <v>280</v>
      </c>
      <c r="F66" s="8">
        <v>8000</v>
      </c>
      <c r="G66" s="8" t="s">
        <v>205</v>
      </c>
      <c r="H66" s="8" t="s">
        <v>152</v>
      </c>
    </row>
    <row r="67" spans="1:8" s="8" customFormat="1" ht="18.75" hidden="1" customHeight="1" x14ac:dyDescent="0.2">
      <c r="A67" s="26">
        <v>64</v>
      </c>
      <c r="B67" s="33">
        <v>251</v>
      </c>
      <c r="C67" s="34" t="s">
        <v>282</v>
      </c>
      <c r="D67" s="32" t="s">
        <v>283</v>
      </c>
      <c r="E67" s="29"/>
      <c r="F67" s="8">
        <v>16000</v>
      </c>
      <c r="G67" s="8" t="s">
        <v>284</v>
      </c>
      <c r="H67" s="8" t="s">
        <v>125</v>
      </c>
    </row>
    <row r="68" spans="1:8" s="8" customFormat="1" ht="18.75" hidden="1" customHeight="1" x14ac:dyDescent="0.2">
      <c r="A68" s="26">
        <v>65</v>
      </c>
      <c r="B68" s="33">
        <v>254</v>
      </c>
      <c r="C68" s="34" t="s">
        <v>285</v>
      </c>
      <c r="D68" s="32" t="s">
        <v>286</v>
      </c>
      <c r="E68" s="29"/>
      <c r="F68" s="8">
        <v>16000</v>
      </c>
      <c r="G68" s="8" t="s">
        <v>287</v>
      </c>
      <c r="H68" s="8" t="s">
        <v>125</v>
      </c>
    </row>
    <row r="69" spans="1:8" s="8" customFormat="1" ht="18.75" hidden="1" customHeight="1" x14ac:dyDescent="0.2">
      <c r="A69" s="26">
        <v>66</v>
      </c>
      <c r="B69" s="31">
        <v>255</v>
      </c>
      <c r="C69" s="32" t="s">
        <v>288</v>
      </c>
      <c r="D69" s="32" t="s">
        <v>289</v>
      </c>
      <c r="E69" s="29"/>
      <c r="F69" s="8">
        <v>20000</v>
      </c>
      <c r="G69" s="8" t="s">
        <v>290</v>
      </c>
      <c r="H69" s="8" t="s">
        <v>125</v>
      </c>
    </row>
    <row r="70" spans="1:8" s="8" customFormat="1" ht="18.75" hidden="1" customHeight="1" x14ac:dyDescent="0.2">
      <c r="A70" s="26">
        <v>67</v>
      </c>
      <c r="B70" s="33">
        <v>256</v>
      </c>
      <c r="C70" s="34" t="s">
        <v>291</v>
      </c>
      <c r="D70" s="32" t="s">
        <v>292</v>
      </c>
      <c r="E70" s="29"/>
      <c r="F70" s="8">
        <v>20000</v>
      </c>
      <c r="G70" s="8" t="s">
        <v>293</v>
      </c>
      <c r="H70" s="8" t="s">
        <v>125</v>
      </c>
    </row>
    <row r="71" spans="1:8" s="8" customFormat="1" ht="18.75" hidden="1" customHeight="1" x14ac:dyDescent="0.2">
      <c r="A71" s="26">
        <v>68</v>
      </c>
      <c r="B71" s="33">
        <v>409</v>
      </c>
      <c r="C71" s="34" t="s">
        <v>294</v>
      </c>
      <c r="D71" s="32" t="s">
        <v>295</v>
      </c>
      <c r="E71" s="29"/>
      <c r="F71" s="8">
        <v>12000</v>
      </c>
      <c r="G71" s="8" t="s">
        <v>296</v>
      </c>
      <c r="H71" s="8" t="s">
        <v>125</v>
      </c>
    </row>
    <row r="72" spans="1:8" s="8" customFormat="1" ht="18.75" hidden="1" customHeight="1" x14ac:dyDescent="0.2">
      <c r="A72" s="26">
        <v>69</v>
      </c>
      <c r="B72" s="33">
        <v>409</v>
      </c>
      <c r="C72" s="34" t="s">
        <v>294</v>
      </c>
      <c r="D72" s="32" t="s">
        <v>298</v>
      </c>
      <c r="E72" s="29" t="s">
        <v>297</v>
      </c>
      <c r="F72" s="8">
        <v>6000</v>
      </c>
      <c r="G72" s="8" t="s">
        <v>134</v>
      </c>
      <c r="H72" s="8" t="s">
        <v>152</v>
      </c>
    </row>
    <row r="73" spans="1:8" s="8" customFormat="1" ht="18.75" hidden="1" customHeight="1" x14ac:dyDescent="0.2">
      <c r="A73" s="26">
        <v>70</v>
      </c>
      <c r="B73" s="33">
        <v>409</v>
      </c>
      <c r="C73" s="34" t="s">
        <v>294</v>
      </c>
      <c r="D73" s="32" t="s">
        <v>300</v>
      </c>
      <c r="E73" s="29" t="s">
        <v>299</v>
      </c>
      <c r="F73" s="8">
        <v>12000</v>
      </c>
      <c r="G73" s="8" t="s">
        <v>301</v>
      </c>
      <c r="H73" s="8" t="s">
        <v>125</v>
      </c>
    </row>
    <row r="74" spans="1:8" s="8" customFormat="1" ht="18.75" hidden="1" customHeight="1" x14ac:dyDescent="0.2">
      <c r="A74" s="26">
        <v>71</v>
      </c>
      <c r="B74" s="35">
        <v>418</v>
      </c>
      <c r="C74" s="36" t="s">
        <v>302</v>
      </c>
      <c r="D74" s="32" t="s">
        <v>303</v>
      </c>
      <c r="E74" s="29"/>
      <c r="F74" s="8">
        <v>12000</v>
      </c>
      <c r="G74" s="8" t="s">
        <v>304</v>
      </c>
      <c r="H74" s="8" t="s">
        <v>125</v>
      </c>
    </row>
    <row r="75" spans="1:8" s="8" customFormat="1" ht="18.75" hidden="1" customHeight="1" x14ac:dyDescent="0.2">
      <c r="A75" s="26">
        <v>72</v>
      </c>
      <c r="B75" s="33">
        <v>419</v>
      </c>
      <c r="C75" s="34" t="s">
        <v>305</v>
      </c>
      <c r="D75" s="32" t="s">
        <v>306</v>
      </c>
      <c r="E75" s="29"/>
      <c r="F75" s="8">
        <v>20000</v>
      </c>
      <c r="G75" s="8" t="s">
        <v>307</v>
      </c>
      <c r="H75" s="8" t="s">
        <v>125</v>
      </c>
    </row>
    <row r="76" spans="1:8" s="8" customFormat="1" ht="18.75" hidden="1" customHeight="1" x14ac:dyDescent="0.2">
      <c r="A76" s="26">
        <v>73</v>
      </c>
      <c r="B76" s="31">
        <v>419</v>
      </c>
      <c r="C76" s="28" t="s">
        <v>308</v>
      </c>
      <c r="D76" s="32" t="s">
        <v>310</v>
      </c>
      <c r="E76" s="29" t="s">
        <v>309</v>
      </c>
      <c r="F76" s="8">
        <v>6000</v>
      </c>
      <c r="G76" s="8" t="s">
        <v>311</v>
      </c>
      <c r="H76" s="8" t="s">
        <v>125</v>
      </c>
    </row>
    <row r="77" spans="1:8" s="8" customFormat="1" ht="18.75" hidden="1" customHeight="1" x14ac:dyDescent="0.2">
      <c r="A77" s="26">
        <v>74</v>
      </c>
      <c r="B77" s="31">
        <v>419</v>
      </c>
      <c r="C77" s="28" t="s">
        <v>308</v>
      </c>
      <c r="D77" s="32" t="s">
        <v>312</v>
      </c>
      <c r="E77" s="29" t="s">
        <v>297</v>
      </c>
      <c r="F77" s="8">
        <v>10000</v>
      </c>
      <c r="G77" s="8" t="s">
        <v>134</v>
      </c>
      <c r="H77" s="8" t="s">
        <v>152</v>
      </c>
    </row>
    <row r="78" spans="1:8" s="8" customFormat="1" ht="18.75" hidden="1" customHeight="1" x14ac:dyDescent="0.2">
      <c r="A78" s="26">
        <v>75</v>
      </c>
      <c r="B78" s="31">
        <v>419</v>
      </c>
      <c r="C78" s="28" t="s">
        <v>308</v>
      </c>
      <c r="D78" s="32" t="s">
        <v>314</v>
      </c>
      <c r="E78" s="29" t="s">
        <v>313</v>
      </c>
      <c r="F78" s="8">
        <v>2000</v>
      </c>
      <c r="G78" s="8" t="s">
        <v>311</v>
      </c>
      <c r="H78" s="8" t="s">
        <v>152</v>
      </c>
    </row>
    <row r="79" spans="1:8" s="8" customFormat="1" ht="18.75" hidden="1" customHeight="1" x14ac:dyDescent="0.2">
      <c r="A79" s="26">
        <v>76</v>
      </c>
      <c r="B79" s="33">
        <v>419</v>
      </c>
      <c r="C79" s="28" t="s">
        <v>308</v>
      </c>
      <c r="D79" s="32" t="s">
        <v>316</v>
      </c>
      <c r="E79" s="29" t="s">
        <v>315</v>
      </c>
      <c r="F79" s="8">
        <v>10000</v>
      </c>
      <c r="G79" s="8" t="s">
        <v>212</v>
      </c>
      <c r="H79" s="8" t="s">
        <v>125</v>
      </c>
    </row>
    <row r="80" spans="1:8" s="8" customFormat="1" ht="18.75" hidden="1" customHeight="1" x14ac:dyDescent="0.2">
      <c r="A80" s="26">
        <v>77</v>
      </c>
      <c r="B80" s="33">
        <v>419</v>
      </c>
      <c r="C80" s="28" t="s">
        <v>308</v>
      </c>
      <c r="D80" s="32" t="s">
        <v>318</v>
      </c>
      <c r="E80" s="29" t="s">
        <v>317</v>
      </c>
      <c r="F80" s="8">
        <v>9000</v>
      </c>
      <c r="G80" s="8" t="s">
        <v>311</v>
      </c>
      <c r="H80" s="8" t="s">
        <v>125</v>
      </c>
    </row>
    <row r="81" spans="1:8" s="8" customFormat="1" ht="18.75" hidden="1" customHeight="1" x14ac:dyDescent="0.2">
      <c r="A81" s="26">
        <v>78</v>
      </c>
      <c r="B81" s="33">
        <v>419</v>
      </c>
      <c r="C81" s="28" t="s">
        <v>308</v>
      </c>
      <c r="D81" s="32" t="s">
        <v>320</v>
      </c>
      <c r="E81" s="29" t="s">
        <v>319</v>
      </c>
      <c r="F81" s="8">
        <v>5000</v>
      </c>
      <c r="G81" s="8" t="s">
        <v>321</v>
      </c>
      <c r="H81" s="8" t="s">
        <v>125</v>
      </c>
    </row>
    <row r="82" spans="1:8" s="8" customFormat="1" ht="18.75" hidden="1" customHeight="1" x14ac:dyDescent="0.2">
      <c r="A82" s="26">
        <v>79</v>
      </c>
      <c r="B82" s="31">
        <v>501</v>
      </c>
      <c r="C82" s="28" t="s">
        <v>322</v>
      </c>
      <c r="D82" s="32" t="s">
        <v>323</v>
      </c>
      <c r="E82" s="29"/>
      <c r="F82" s="8">
        <v>30000</v>
      </c>
      <c r="G82" s="8" t="s">
        <v>324</v>
      </c>
      <c r="H82" s="8" t="s">
        <v>125</v>
      </c>
    </row>
    <row r="83" spans="1:8" s="8" customFormat="1" ht="18.75" hidden="1" customHeight="1" x14ac:dyDescent="0.2">
      <c r="A83" s="26">
        <v>80</v>
      </c>
      <c r="B83" s="31">
        <v>501</v>
      </c>
      <c r="C83" s="28" t="s">
        <v>322</v>
      </c>
      <c r="D83" s="32" t="s">
        <v>326</v>
      </c>
      <c r="E83" s="29" t="s">
        <v>325</v>
      </c>
      <c r="F83" s="8">
        <v>10000</v>
      </c>
      <c r="G83" s="8" t="s">
        <v>159</v>
      </c>
      <c r="H83" s="8" t="s">
        <v>327</v>
      </c>
    </row>
    <row r="84" spans="1:8" s="8" customFormat="1" ht="18.75" hidden="1" customHeight="1" x14ac:dyDescent="0.2">
      <c r="A84" s="26">
        <v>81</v>
      </c>
      <c r="B84" s="35">
        <v>501</v>
      </c>
      <c r="C84" s="36" t="s">
        <v>322</v>
      </c>
      <c r="D84" s="32" t="s">
        <v>329</v>
      </c>
      <c r="E84" s="29" t="s">
        <v>328</v>
      </c>
      <c r="F84" s="8">
        <v>10000</v>
      </c>
      <c r="G84" s="8" t="s">
        <v>159</v>
      </c>
      <c r="H84" s="8" t="s">
        <v>152</v>
      </c>
    </row>
    <row r="85" spans="1:8" s="8" customFormat="1" ht="18.75" hidden="1" customHeight="1" x14ac:dyDescent="0.2">
      <c r="A85" s="26">
        <v>82</v>
      </c>
      <c r="B85" s="35">
        <v>501</v>
      </c>
      <c r="C85" s="36" t="s">
        <v>322</v>
      </c>
      <c r="D85" s="32" t="s">
        <v>331</v>
      </c>
      <c r="E85" s="29" t="s">
        <v>330</v>
      </c>
      <c r="F85" s="8">
        <v>10000</v>
      </c>
      <c r="G85" s="8" t="s">
        <v>159</v>
      </c>
      <c r="H85" s="8" t="s">
        <v>125</v>
      </c>
    </row>
    <row r="86" spans="1:8" s="8" customFormat="1" ht="18.75" hidden="1" customHeight="1" x14ac:dyDescent="0.2">
      <c r="A86" s="26">
        <v>83</v>
      </c>
      <c r="B86" s="33">
        <v>501</v>
      </c>
      <c r="C86" s="34" t="s">
        <v>322</v>
      </c>
      <c r="D86" s="32" t="s">
        <v>333</v>
      </c>
      <c r="E86" s="29" t="s">
        <v>332</v>
      </c>
      <c r="F86" s="8">
        <v>10000</v>
      </c>
      <c r="G86" s="8" t="s">
        <v>159</v>
      </c>
      <c r="H86" s="8" t="s">
        <v>125</v>
      </c>
    </row>
    <row r="87" spans="1:8" s="8" customFormat="1" ht="18.75" hidden="1" customHeight="1" x14ac:dyDescent="0.2">
      <c r="A87" s="26">
        <v>84</v>
      </c>
      <c r="B87" s="31">
        <v>501</v>
      </c>
      <c r="C87" s="32" t="s">
        <v>322</v>
      </c>
      <c r="D87" s="32" t="s">
        <v>335</v>
      </c>
      <c r="E87" s="29" t="s">
        <v>334</v>
      </c>
      <c r="F87" s="8">
        <v>10000</v>
      </c>
      <c r="G87" s="8" t="s">
        <v>159</v>
      </c>
      <c r="H87" s="8" t="s">
        <v>125</v>
      </c>
    </row>
    <row r="88" spans="1:8" s="8" customFormat="1" ht="18.75" hidden="1" customHeight="1" x14ac:dyDescent="0.2">
      <c r="A88" s="26">
        <v>85</v>
      </c>
      <c r="B88" s="31">
        <v>502</v>
      </c>
      <c r="C88" s="32" t="s">
        <v>336</v>
      </c>
      <c r="D88" s="32" t="s">
        <v>337</v>
      </c>
      <c r="E88" s="29"/>
      <c r="F88" s="8">
        <v>30000</v>
      </c>
      <c r="G88" s="8" t="s">
        <v>338</v>
      </c>
      <c r="H88" s="8" t="s">
        <v>125</v>
      </c>
    </row>
    <row r="89" spans="1:8" s="8" customFormat="1" ht="18.75" hidden="1" customHeight="1" x14ac:dyDescent="0.2">
      <c r="A89" s="26">
        <v>86</v>
      </c>
      <c r="B89" s="31">
        <v>502</v>
      </c>
      <c r="C89" s="32" t="s">
        <v>336</v>
      </c>
      <c r="D89" s="32" t="s">
        <v>340</v>
      </c>
      <c r="E89" s="29" t="s">
        <v>339</v>
      </c>
      <c r="F89" s="8">
        <v>10000</v>
      </c>
      <c r="G89" s="8" t="s">
        <v>341</v>
      </c>
      <c r="H89" s="8" t="s">
        <v>125</v>
      </c>
    </row>
    <row r="90" spans="1:8" s="8" customFormat="1" ht="18.75" hidden="1" customHeight="1" x14ac:dyDescent="0.2">
      <c r="A90" s="26">
        <v>87</v>
      </c>
      <c r="B90" s="31">
        <v>502</v>
      </c>
      <c r="C90" s="32" t="s">
        <v>336</v>
      </c>
      <c r="D90" s="32" t="s">
        <v>343</v>
      </c>
      <c r="E90" s="29" t="s">
        <v>342</v>
      </c>
      <c r="F90" s="8">
        <v>10000</v>
      </c>
      <c r="G90" s="8" t="s">
        <v>341</v>
      </c>
      <c r="H90" s="8" t="s">
        <v>152</v>
      </c>
    </row>
    <row r="91" spans="1:8" s="8" customFormat="1" ht="18.75" hidden="1" customHeight="1" x14ac:dyDescent="0.2">
      <c r="A91" s="26">
        <v>88</v>
      </c>
      <c r="B91" s="31">
        <v>502</v>
      </c>
      <c r="C91" s="32" t="s">
        <v>336</v>
      </c>
      <c r="D91" s="32" t="s">
        <v>345</v>
      </c>
      <c r="E91" s="29" t="s">
        <v>344</v>
      </c>
      <c r="F91" s="8">
        <v>10000</v>
      </c>
      <c r="G91" s="8" t="s">
        <v>341</v>
      </c>
      <c r="H91" s="8" t="s">
        <v>125</v>
      </c>
    </row>
    <row r="92" spans="1:8" s="8" customFormat="1" ht="18.75" hidden="1" customHeight="1" x14ac:dyDescent="0.2">
      <c r="A92" s="26">
        <v>89</v>
      </c>
      <c r="B92" s="31">
        <v>601</v>
      </c>
      <c r="C92" s="32" t="s">
        <v>346</v>
      </c>
      <c r="D92" s="32" t="s">
        <v>347</v>
      </c>
      <c r="E92" s="29"/>
      <c r="F92" s="8">
        <v>15000</v>
      </c>
      <c r="G92" s="8" t="s">
        <v>348</v>
      </c>
      <c r="H92" s="8" t="s">
        <v>125</v>
      </c>
    </row>
    <row r="93" spans="1:8" s="8" customFormat="1" ht="18.75" hidden="1" customHeight="1" x14ac:dyDescent="0.2">
      <c r="A93" s="26">
        <v>90</v>
      </c>
      <c r="B93" s="31">
        <v>601</v>
      </c>
      <c r="C93" s="32" t="s">
        <v>346</v>
      </c>
      <c r="D93" s="32" t="s">
        <v>350</v>
      </c>
      <c r="E93" s="29" t="s">
        <v>349</v>
      </c>
      <c r="F93" s="8">
        <v>10000</v>
      </c>
      <c r="G93" s="8" t="s">
        <v>351</v>
      </c>
      <c r="H93" s="8" t="s">
        <v>125</v>
      </c>
    </row>
    <row r="94" spans="1:8" s="8" customFormat="1" ht="18.75" hidden="1" customHeight="1" x14ac:dyDescent="0.2">
      <c r="A94" s="26">
        <v>91</v>
      </c>
      <c r="B94" s="31">
        <v>601</v>
      </c>
      <c r="C94" s="32" t="s">
        <v>346</v>
      </c>
      <c r="D94" s="32" t="s">
        <v>353</v>
      </c>
      <c r="E94" s="29" t="s">
        <v>352</v>
      </c>
      <c r="F94" s="8">
        <v>8000</v>
      </c>
      <c r="G94" s="8" t="s">
        <v>351</v>
      </c>
      <c r="H94" s="8" t="s">
        <v>195</v>
      </c>
    </row>
    <row r="95" spans="1:8" s="8" customFormat="1" ht="18.75" hidden="1" customHeight="1" x14ac:dyDescent="0.2">
      <c r="A95" s="26">
        <v>92</v>
      </c>
      <c r="B95" s="33">
        <v>601</v>
      </c>
      <c r="C95" s="34" t="s">
        <v>346</v>
      </c>
      <c r="D95" s="32" t="s">
        <v>355</v>
      </c>
      <c r="E95" s="29" t="s">
        <v>354</v>
      </c>
      <c r="F95" s="8">
        <v>8000</v>
      </c>
      <c r="G95" s="8" t="s">
        <v>351</v>
      </c>
      <c r="H95" s="8" t="s">
        <v>327</v>
      </c>
    </row>
    <row r="96" spans="1:8" s="8" customFormat="1" ht="18.75" hidden="1" customHeight="1" x14ac:dyDescent="0.2">
      <c r="A96" s="26">
        <v>93</v>
      </c>
      <c r="B96" s="33">
        <v>703</v>
      </c>
      <c r="C96" s="34" t="s">
        <v>356</v>
      </c>
      <c r="D96" s="32" t="s">
        <v>357</v>
      </c>
      <c r="E96" s="29"/>
      <c r="F96" s="8">
        <v>9000</v>
      </c>
      <c r="G96" s="8" t="s">
        <v>358</v>
      </c>
      <c r="H96" s="8" t="s">
        <v>125</v>
      </c>
    </row>
    <row r="97" spans="1:29" s="8" customFormat="1" ht="18.75" hidden="1" customHeight="1" x14ac:dyDescent="0.2">
      <c r="A97" s="26">
        <v>94</v>
      </c>
      <c r="B97" s="33">
        <v>904</v>
      </c>
      <c r="C97" s="34" t="s">
        <v>359</v>
      </c>
      <c r="D97" s="32" t="s">
        <v>360</v>
      </c>
      <c r="E97" s="29"/>
      <c r="F97" s="8">
        <v>16000</v>
      </c>
      <c r="G97" s="8" t="s">
        <v>361</v>
      </c>
      <c r="H97" s="8" t="s">
        <v>125</v>
      </c>
    </row>
    <row r="98" spans="1:29" s="8" customFormat="1" ht="18.75" hidden="1" customHeight="1" x14ac:dyDescent="0.2">
      <c r="A98" s="26">
        <v>95</v>
      </c>
      <c r="B98" s="33">
        <v>904</v>
      </c>
      <c r="C98" s="34" t="s">
        <v>359</v>
      </c>
      <c r="D98" s="32" t="s">
        <v>362</v>
      </c>
      <c r="E98" s="29" t="s">
        <v>157</v>
      </c>
      <c r="F98" s="8">
        <v>12000</v>
      </c>
      <c r="G98" s="8" t="s">
        <v>341</v>
      </c>
      <c r="H98" s="8" t="s">
        <v>125</v>
      </c>
    </row>
    <row r="99" spans="1:29" s="8" customFormat="1" ht="18.75" hidden="1" customHeight="1" x14ac:dyDescent="0.2">
      <c r="A99" s="26">
        <v>96</v>
      </c>
      <c r="B99" s="33">
        <v>904</v>
      </c>
      <c r="C99" s="34" t="s">
        <v>359</v>
      </c>
      <c r="D99" s="32" t="s">
        <v>364</v>
      </c>
      <c r="E99" s="29" t="s">
        <v>363</v>
      </c>
      <c r="F99" s="8">
        <v>10000</v>
      </c>
      <c r="G99" s="8" t="s">
        <v>365</v>
      </c>
      <c r="H99" s="8" t="s">
        <v>125</v>
      </c>
    </row>
    <row r="100" spans="1:29" s="8" customFormat="1" ht="18.75" hidden="1" customHeight="1" x14ac:dyDescent="0.2">
      <c r="A100" s="26">
        <v>97</v>
      </c>
      <c r="B100" s="33">
        <v>913</v>
      </c>
      <c r="C100" s="34" t="s">
        <v>366</v>
      </c>
      <c r="D100" s="32" t="s">
        <v>367</v>
      </c>
      <c r="E100" s="29"/>
      <c r="F100" s="8">
        <v>16000</v>
      </c>
      <c r="G100" s="8" t="s">
        <v>368</v>
      </c>
      <c r="H100" s="8" t="s">
        <v>125</v>
      </c>
    </row>
    <row r="101" spans="1:29" s="8" customFormat="1" ht="18.75" hidden="1" customHeight="1" x14ac:dyDescent="0.2">
      <c r="A101" s="26">
        <v>98</v>
      </c>
      <c r="B101" s="33">
        <v>913</v>
      </c>
      <c r="C101" s="34" t="s">
        <v>366</v>
      </c>
      <c r="D101" s="32" t="s">
        <v>370</v>
      </c>
      <c r="E101" s="29" t="s">
        <v>369</v>
      </c>
      <c r="F101" s="8">
        <v>10000</v>
      </c>
      <c r="G101" s="8" t="s">
        <v>311</v>
      </c>
      <c r="H101" s="8" t="s">
        <v>125</v>
      </c>
    </row>
    <row r="102" spans="1:29" s="8" customFormat="1" ht="18.75" hidden="1" customHeight="1" x14ac:dyDescent="0.2">
      <c r="A102" s="40">
        <v>99</v>
      </c>
      <c r="B102" s="41">
        <v>914</v>
      </c>
      <c r="C102" s="42" t="s">
        <v>371</v>
      </c>
      <c r="D102" s="8" t="s">
        <v>372</v>
      </c>
      <c r="F102" s="8">
        <v>16000</v>
      </c>
      <c r="G102" s="8" t="s">
        <v>373</v>
      </c>
      <c r="H102" s="8" t="s">
        <v>125</v>
      </c>
    </row>
    <row r="103" spans="1:29" s="8" customFormat="1" ht="31.5" hidden="1" customHeight="1" x14ac:dyDescent="0.25">
      <c r="A103" s="43">
        <v>100</v>
      </c>
      <c r="B103" s="44">
        <v>914</v>
      </c>
      <c r="C103" s="45" t="s">
        <v>371</v>
      </c>
      <c r="D103" s="48" t="s">
        <v>375</v>
      </c>
      <c r="E103" s="8" t="s">
        <v>374</v>
      </c>
      <c r="F103" s="46">
        <v>7000</v>
      </c>
      <c r="G103" s="46" t="s">
        <v>212</v>
      </c>
      <c r="H103" s="51" t="s">
        <v>125</v>
      </c>
      <c r="I103" s="51"/>
      <c r="J103" s="51"/>
      <c r="K103" s="51"/>
      <c r="L103" s="51"/>
      <c r="M103" s="51"/>
    </row>
    <row r="104" spans="1:29" s="8" customFormat="1" ht="31.5" hidden="1" customHeight="1" x14ac:dyDescent="0.25">
      <c r="A104" s="53">
        <v>101</v>
      </c>
      <c r="B104" s="44">
        <v>914</v>
      </c>
      <c r="C104" s="45" t="s">
        <v>371</v>
      </c>
      <c r="D104" s="48" t="s">
        <v>377</v>
      </c>
      <c r="E104" s="8" t="s">
        <v>376</v>
      </c>
      <c r="F104" s="46">
        <v>7000</v>
      </c>
      <c r="G104" s="46" t="s">
        <v>311</v>
      </c>
      <c r="H104" s="51" t="s">
        <v>378</v>
      </c>
      <c r="I104" s="51"/>
      <c r="J104" s="51"/>
      <c r="K104" s="51"/>
      <c r="L104" s="51"/>
      <c r="M104" s="51"/>
    </row>
    <row r="105" spans="1:29" s="8" customFormat="1" ht="31.5" hidden="1" customHeight="1" x14ac:dyDescent="0.25">
      <c r="A105" s="53">
        <v>102</v>
      </c>
      <c r="B105" s="44">
        <v>914</v>
      </c>
      <c r="C105" s="45" t="s">
        <v>371</v>
      </c>
      <c r="D105" s="48" t="s">
        <v>380</v>
      </c>
      <c r="E105" s="8" t="s">
        <v>379</v>
      </c>
      <c r="F105" s="46">
        <v>7000</v>
      </c>
      <c r="G105" s="46" t="s">
        <v>167</v>
      </c>
      <c r="H105" s="51" t="s">
        <v>179</v>
      </c>
      <c r="I105" s="51"/>
      <c r="J105" s="51"/>
      <c r="K105" s="51"/>
      <c r="L105" s="51"/>
      <c r="M105" s="51"/>
    </row>
    <row r="106" spans="1:29" s="8" customFormat="1" ht="18.75" hidden="1" customHeight="1" x14ac:dyDescent="0.2">
      <c r="A106" s="53">
        <v>103</v>
      </c>
      <c r="B106" s="54">
        <v>922</v>
      </c>
      <c r="C106" s="45" t="s">
        <v>381</v>
      </c>
      <c r="D106" s="48" t="s">
        <v>382</v>
      </c>
      <c r="F106" s="46">
        <v>16000</v>
      </c>
      <c r="G106" s="46" t="s">
        <v>383</v>
      </c>
      <c r="H106" s="51" t="s">
        <v>125</v>
      </c>
      <c r="I106" s="51"/>
      <c r="J106" s="51"/>
      <c r="K106" s="51"/>
      <c r="L106" s="51"/>
      <c r="M106" s="51"/>
    </row>
    <row r="107" spans="1:29" s="8" customFormat="1" ht="18.75" hidden="1" customHeight="1" x14ac:dyDescent="0.2">
      <c r="A107" s="53">
        <v>104</v>
      </c>
      <c r="B107" s="54">
        <v>922</v>
      </c>
      <c r="C107" s="45" t="s">
        <v>381</v>
      </c>
      <c r="D107" s="48" t="s">
        <v>384</v>
      </c>
      <c r="E107" s="8" t="s">
        <v>157</v>
      </c>
      <c r="F107" s="46">
        <v>10000</v>
      </c>
      <c r="G107" s="46" t="s">
        <v>131</v>
      </c>
      <c r="H107" s="51" t="s">
        <v>125</v>
      </c>
      <c r="I107" s="51"/>
      <c r="J107" s="51"/>
      <c r="K107" s="51"/>
      <c r="L107" s="51"/>
      <c r="M107" s="51"/>
    </row>
    <row r="108" spans="1:29" s="8" customFormat="1" ht="18.75" hidden="1" customHeight="1" x14ac:dyDescent="0.2">
      <c r="A108" s="53">
        <v>105</v>
      </c>
      <c r="B108" s="54">
        <v>922</v>
      </c>
      <c r="C108" s="45" t="s">
        <v>381</v>
      </c>
      <c r="D108" s="48" t="s">
        <v>386</v>
      </c>
      <c r="E108" s="8" t="s">
        <v>385</v>
      </c>
      <c r="F108" s="46">
        <v>10000</v>
      </c>
      <c r="G108" s="46" t="s">
        <v>131</v>
      </c>
      <c r="H108" s="51" t="s">
        <v>125</v>
      </c>
      <c r="I108" s="51"/>
      <c r="J108" s="51"/>
      <c r="K108" s="51"/>
      <c r="L108" s="51"/>
      <c r="M108" s="51"/>
    </row>
    <row r="109" spans="1:29" s="8" customFormat="1" ht="18.75" hidden="1" customHeight="1" x14ac:dyDescent="0.2">
      <c r="A109" s="53">
        <v>106</v>
      </c>
      <c r="B109" s="54">
        <v>922</v>
      </c>
      <c r="C109" s="45" t="s">
        <v>381</v>
      </c>
      <c r="D109" s="48" t="s">
        <v>387</v>
      </c>
      <c r="E109" s="8" t="s">
        <v>157</v>
      </c>
      <c r="F109" s="46">
        <v>10000</v>
      </c>
      <c r="G109" s="46" t="s">
        <v>131</v>
      </c>
      <c r="H109" s="51" t="s">
        <v>125</v>
      </c>
      <c r="I109" s="51"/>
      <c r="J109" s="51"/>
      <c r="K109" s="51"/>
      <c r="L109" s="51"/>
      <c r="M109" s="51"/>
    </row>
    <row r="110" spans="1:29" s="8" customFormat="1" ht="18.75" hidden="1" customHeight="1" x14ac:dyDescent="0.2">
      <c r="A110" s="53">
        <v>107</v>
      </c>
      <c r="B110" s="54">
        <v>926</v>
      </c>
      <c r="C110" s="45" t="s">
        <v>388</v>
      </c>
      <c r="D110" s="48" t="s">
        <v>390</v>
      </c>
      <c r="E110" s="8" t="s">
        <v>389</v>
      </c>
      <c r="F110" s="46">
        <v>10000</v>
      </c>
      <c r="G110" s="46" t="s">
        <v>311</v>
      </c>
      <c r="H110" s="51" t="s">
        <v>125</v>
      </c>
      <c r="I110" s="51"/>
      <c r="J110" s="51"/>
      <c r="K110" s="51"/>
      <c r="L110" s="51"/>
      <c r="M110" s="51"/>
    </row>
    <row r="111" spans="1:29" s="8" customFormat="1" ht="18.75" customHeight="1" x14ac:dyDescent="0.2">
      <c r="A111" s="53"/>
      <c r="B111" s="54"/>
      <c r="C111" s="45"/>
      <c r="D111" s="46"/>
      <c r="E111" s="47"/>
      <c r="F111" s="48"/>
      <c r="H111" s="49"/>
      <c r="I111" s="46"/>
      <c r="J111" s="46"/>
      <c r="K111" s="46"/>
      <c r="L111" s="46"/>
      <c r="M111" s="48"/>
      <c r="N111" s="48"/>
      <c r="O111" s="48"/>
      <c r="P111" s="50"/>
      <c r="Q111" s="51"/>
      <c r="R111" s="50"/>
      <c r="S111" s="51"/>
      <c r="T111" s="51"/>
      <c r="U111" s="51"/>
      <c r="V111" s="52"/>
      <c r="W111" s="51"/>
      <c r="X111" s="51"/>
      <c r="Y111" s="51"/>
      <c r="Z111" s="51"/>
      <c r="AA111" s="51"/>
      <c r="AB111" s="51"/>
      <c r="AC111" s="51"/>
    </row>
    <row r="112" spans="1:29" s="8" customFormat="1" ht="18.75" customHeight="1" x14ac:dyDescent="0.2">
      <c r="A112" s="53"/>
      <c r="B112" s="54"/>
      <c r="C112" s="45"/>
      <c r="D112" s="46"/>
      <c r="E112" s="47"/>
      <c r="F112" s="48"/>
      <c r="H112" s="49"/>
      <c r="I112" s="46"/>
      <c r="J112" s="46"/>
      <c r="K112" s="46"/>
      <c r="L112" s="46"/>
      <c r="M112" s="48"/>
      <c r="N112" s="48"/>
      <c r="O112" s="48"/>
      <c r="P112" s="50"/>
      <c r="Q112" s="51"/>
      <c r="R112" s="50"/>
      <c r="S112" s="51"/>
      <c r="T112" s="51"/>
      <c r="U112" s="51"/>
      <c r="V112" s="52"/>
      <c r="W112" s="51"/>
      <c r="X112" s="51"/>
      <c r="Y112" s="51"/>
      <c r="Z112" s="51"/>
      <c r="AA112" s="51"/>
      <c r="AB112" s="51"/>
      <c r="AC112" s="51"/>
    </row>
    <row r="113" spans="1:29" s="8" customFormat="1" ht="18.75" customHeight="1" x14ac:dyDescent="0.2">
      <c r="A113" s="53"/>
      <c r="B113" s="54"/>
      <c r="C113" s="45"/>
      <c r="D113" s="46"/>
      <c r="E113" s="47"/>
      <c r="F113" s="48"/>
      <c r="H113" s="49"/>
      <c r="I113" s="46"/>
      <c r="J113" s="46"/>
      <c r="K113" s="46"/>
      <c r="L113" s="46"/>
      <c r="M113" s="48"/>
      <c r="N113" s="48"/>
      <c r="O113" s="48"/>
      <c r="P113" s="50"/>
      <c r="Q113" s="51"/>
      <c r="R113" s="50"/>
      <c r="S113" s="51"/>
      <c r="T113" s="51"/>
      <c r="U113" s="51"/>
      <c r="V113" s="52"/>
      <c r="W113" s="51"/>
      <c r="X113" s="51"/>
      <c r="Y113" s="51"/>
      <c r="Z113" s="51"/>
      <c r="AA113" s="51"/>
      <c r="AB113" s="51"/>
      <c r="AC113" s="51"/>
    </row>
    <row r="114" spans="1:29" s="8" customFormat="1" ht="18.75" customHeight="1" x14ac:dyDescent="0.2">
      <c r="A114" s="53"/>
      <c r="B114" s="54"/>
      <c r="C114" s="45"/>
      <c r="D114" s="46"/>
      <c r="E114" s="47"/>
      <c r="F114" s="48"/>
      <c r="H114" s="49"/>
      <c r="I114" s="46"/>
      <c r="J114" s="46"/>
      <c r="K114" s="46"/>
      <c r="L114" s="46"/>
      <c r="M114" s="48"/>
      <c r="N114" s="48"/>
      <c r="O114" s="48"/>
      <c r="P114" s="50"/>
      <c r="Q114" s="51"/>
      <c r="R114" s="50"/>
      <c r="S114" s="51"/>
      <c r="T114" s="51"/>
      <c r="U114" s="51"/>
      <c r="V114" s="52"/>
      <c r="W114" s="51"/>
      <c r="X114" s="51"/>
      <c r="Y114" s="51"/>
      <c r="Z114" s="51"/>
      <c r="AA114" s="51"/>
      <c r="AB114" s="51"/>
      <c r="AC114" s="51"/>
    </row>
    <row r="115" spans="1:29" s="8" customFormat="1" ht="18.75" customHeight="1" x14ac:dyDescent="0.2">
      <c r="A115" s="53"/>
      <c r="B115" s="54"/>
      <c r="C115" s="45"/>
      <c r="D115" s="46"/>
      <c r="E115" s="47"/>
      <c r="F115" s="48"/>
      <c r="H115" s="49"/>
      <c r="I115" s="46"/>
      <c r="J115" s="46"/>
      <c r="K115" s="46"/>
      <c r="L115" s="46"/>
      <c r="M115" s="48"/>
      <c r="N115" s="48"/>
      <c r="O115" s="48"/>
      <c r="P115" s="50"/>
      <c r="Q115" s="51"/>
      <c r="R115" s="50"/>
      <c r="S115" s="51"/>
      <c r="T115" s="51"/>
      <c r="U115" s="51"/>
      <c r="V115" s="52"/>
      <c r="W115" s="51"/>
      <c r="X115" s="51"/>
      <c r="Y115" s="51"/>
      <c r="Z115" s="51"/>
      <c r="AA115" s="51"/>
      <c r="AB115" s="51"/>
      <c r="AC115" s="51"/>
    </row>
    <row r="116" spans="1:29" s="8" customFormat="1" ht="18.75" customHeight="1" x14ac:dyDescent="0.2">
      <c r="A116" s="53"/>
      <c r="B116" s="54"/>
      <c r="C116" s="45"/>
      <c r="D116" s="46"/>
      <c r="E116" s="47"/>
      <c r="F116" s="48"/>
      <c r="H116" s="49"/>
      <c r="I116" s="46"/>
      <c r="J116" s="46"/>
      <c r="L116" s="55"/>
      <c r="M116" s="56"/>
      <c r="N116" s="56"/>
      <c r="O116" s="56"/>
      <c r="V116" s="55"/>
      <c r="W116" s="2"/>
      <c r="X116" s="2"/>
      <c r="Y116" s="2"/>
      <c r="Z116" s="51"/>
      <c r="AA116" s="51"/>
      <c r="AB116" s="51"/>
      <c r="AC116" s="51"/>
    </row>
    <row r="117" spans="1:29" x14ac:dyDescent="0.2">
      <c r="A117" s="57"/>
      <c r="B117" s="57"/>
      <c r="H117" s="58"/>
      <c r="L117" s="55"/>
      <c r="M117" s="56"/>
      <c r="N117" s="56"/>
      <c r="O117" s="56"/>
      <c r="V117" s="55"/>
    </row>
    <row r="118" spans="1:29" x14ac:dyDescent="0.2">
      <c r="A118" s="57"/>
      <c r="B118" s="57"/>
      <c r="H118" s="58"/>
      <c r="L118" s="55"/>
      <c r="M118" s="56"/>
      <c r="N118" s="56"/>
      <c r="O118" s="56"/>
      <c r="V118" s="55"/>
    </row>
    <row r="119" spans="1:29" x14ac:dyDescent="0.2">
      <c r="H119" s="58"/>
      <c r="L119" s="55"/>
      <c r="M119" s="56"/>
      <c r="N119" s="56"/>
      <c r="O119" s="56"/>
    </row>
    <row r="120" spans="1:29" x14ac:dyDescent="0.2">
      <c r="F120" s="58"/>
      <c r="H120" s="58"/>
      <c r="L120" s="55"/>
      <c r="M120" s="56"/>
      <c r="N120" s="56"/>
      <c r="O120" s="56"/>
    </row>
    <row r="121" spans="1:29" x14ac:dyDescent="0.2">
      <c r="F121" s="58"/>
      <c r="H121" s="58"/>
      <c r="L121" s="55"/>
      <c r="M121" s="56"/>
      <c r="N121" s="56"/>
      <c r="O121" s="56"/>
    </row>
    <row r="122" spans="1:29" x14ac:dyDescent="0.2">
      <c r="F122" s="58"/>
      <c r="H122" s="58"/>
      <c r="L122" s="55"/>
      <c r="M122" s="56"/>
      <c r="N122" s="56"/>
      <c r="O122" s="56"/>
    </row>
    <row r="123" spans="1:29" x14ac:dyDescent="0.2">
      <c r="F123" s="58"/>
      <c r="H123" s="58"/>
      <c r="L123" s="55"/>
      <c r="M123" s="56"/>
      <c r="N123" s="56"/>
      <c r="O123" s="56"/>
    </row>
    <row r="124" spans="1:29" x14ac:dyDescent="0.2">
      <c r="F124" s="58"/>
      <c r="H124" s="58"/>
      <c r="L124" s="55"/>
      <c r="M124" s="56"/>
      <c r="N124" s="56"/>
      <c r="O124" s="56"/>
    </row>
    <row r="125" spans="1:29" x14ac:dyDescent="0.2">
      <c r="F125" s="58"/>
      <c r="L125" s="55"/>
      <c r="M125" s="56"/>
      <c r="N125" s="56"/>
      <c r="O125" s="56"/>
    </row>
    <row r="126" spans="1:29" x14ac:dyDescent="0.2">
      <c r="F126" s="58"/>
      <c r="L126" s="55"/>
      <c r="M126" s="56"/>
      <c r="N126" s="56"/>
      <c r="O126" s="56"/>
    </row>
    <row r="127" spans="1:29" x14ac:dyDescent="0.2">
      <c r="F127" s="58"/>
      <c r="L127" s="55"/>
      <c r="M127" s="56"/>
      <c r="N127" s="56"/>
      <c r="O127" s="56"/>
    </row>
    <row r="128" spans="1:29" x14ac:dyDescent="0.2">
      <c r="F128" s="58"/>
      <c r="L128" s="55"/>
      <c r="M128" s="56"/>
      <c r="N128" s="56"/>
      <c r="O128" s="56"/>
    </row>
    <row r="129" spans="6:15" x14ac:dyDescent="0.2">
      <c r="F129" s="58"/>
      <c r="L129" s="55"/>
      <c r="M129" s="56"/>
      <c r="N129" s="56"/>
      <c r="O129" s="56"/>
    </row>
    <row r="130" spans="6:15" x14ac:dyDescent="0.2">
      <c r="F130" s="58"/>
      <c r="L130" s="55"/>
      <c r="M130" s="56"/>
      <c r="N130" s="56"/>
      <c r="O130" s="56"/>
    </row>
    <row r="131" spans="6:15" x14ac:dyDescent="0.2">
      <c r="F131" s="58"/>
      <c r="L131" s="55"/>
      <c r="M131" s="56"/>
      <c r="N131" s="56"/>
      <c r="O131" s="56"/>
    </row>
    <row r="132" spans="6:15" x14ac:dyDescent="0.2">
      <c r="F132" s="58"/>
      <c r="L132" s="55"/>
      <c r="M132" s="56"/>
      <c r="N132" s="56"/>
      <c r="O132" s="56"/>
    </row>
    <row r="133" spans="6:15" x14ac:dyDescent="0.2">
      <c r="F133" s="58"/>
      <c r="L133" s="7"/>
    </row>
    <row r="134" spans="6:15" x14ac:dyDescent="0.2">
      <c r="I134" s="2"/>
      <c r="L134" s="7"/>
    </row>
    <row r="135" spans="6:15" x14ac:dyDescent="0.2">
      <c r="I135" s="2"/>
      <c r="L135" s="7"/>
    </row>
    <row r="136" spans="6:15" x14ac:dyDescent="0.2">
      <c r="I136" s="2"/>
      <c r="L136" s="7"/>
    </row>
    <row r="137" spans="6:15" x14ac:dyDescent="0.2">
      <c r="I137" s="2"/>
      <c r="L137" s="7"/>
    </row>
    <row r="138" spans="6:15" x14ac:dyDescent="0.2">
      <c r="I138" s="2"/>
      <c r="L138" s="7"/>
    </row>
    <row r="139" spans="6:15" x14ac:dyDescent="0.2">
      <c r="I139" s="2"/>
      <c r="L139" s="7"/>
    </row>
    <row r="140" spans="6:15" x14ac:dyDescent="0.2">
      <c r="I140" s="2"/>
      <c r="L140" s="7"/>
    </row>
    <row r="141" spans="6:15" x14ac:dyDescent="0.2">
      <c r="I141" s="2"/>
      <c r="L141" s="7"/>
    </row>
    <row r="142" spans="6:15" x14ac:dyDescent="0.2">
      <c r="I142" s="2"/>
      <c r="L142" s="7"/>
    </row>
    <row r="143" spans="6:15" x14ac:dyDescent="0.2">
      <c r="I143" s="2"/>
      <c r="L143" s="7"/>
    </row>
    <row r="144" spans="6:15" x14ac:dyDescent="0.2">
      <c r="I144" s="2"/>
      <c r="L144" s="7"/>
    </row>
    <row r="145" spans="9:12" x14ac:dyDescent="0.2">
      <c r="I145" s="2"/>
      <c r="L145" s="7"/>
    </row>
    <row r="146" spans="9:12" x14ac:dyDescent="0.2">
      <c r="I146" s="2"/>
      <c r="L146" s="7"/>
    </row>
    <row r="147" spans="9:12" x14ac:dyDescent="0.2">
      <c r="I147" s="2"/>
      <c r="L147" s="7"/>
    </row>
    <row r="148" spans="9:12" x14ac:dyDescent="0.2">
      <c r="I148" s="2"/>
      <c r="L148" s="7"/>
    </row>
    <row r="149" spans="9:12" x14ac:dyDescent="0.2">
      <c r="I149" s="2"/>
      <c r="L149" s="7"/>
    </row>
    <row r="150" spans="9:12" x14ac:dyDescent="0.2">
      <c r="I150" s="2"/>
      <c r="L150" s="7"/>
    </row>
    <row r="151" spans="9:12" x14ac:dyDescent="0.2">
      <c r="I151" s="2"/>
      <c r="L151" s="7"/>
    </row>
    <row r="152" spans="9:12" x14ac:dyDescent="0.2">
      <c r="I152" s="2"/>
      <c r="L152" s="7"/>
    </row>
    <row r="153" spans="9:12" x14ac:dyDescent="0.2">
      <c r="I153" s="2"/>
      <c r="L153" s="7"/>
    </row>
    <row r="154" spans="9:12" x14ac:dyDescent="0.2">
      <c r="I154" s="2"/>
      <c r="L154" s="7"/>
    </row>
    <row r="155" spans="9:12" x14ac:dyDescent="0.2">
      <c r="I155" s="2"/>
      <c r="L155" s="7"/>
    </row>
    <row r="156" spans="9:12" x14ac:dyDescent="0.2">
      <c r="I156" s="2"/>
      <c r="L156" s="7"/>
    </row>
    <row r="157" spans="9:12" x14ac:dyDescent="0.2">
      <c r="I157" s="2"/>
      <c r="L157" s="7"/>
    </row>
    <row r="158" spans="9:12" x14ac:dyDescent="0.2">
      <c r="I158" s="2"/>
      <c r="L158" s="7"/>
    </row>
    <row r="159" spans="9:12" x14ac:dyDescent="0.2">
      <c r="I159" s="2"/>
      <c r="L159" s="7"/>
    </row>
    <row r="160" spans="9:12" x14ac:dyDescent="0.2">
      <c r="I160" s="2"/>
      <c r="L160" s="7"/>
    </row>
    <row r="161" spans="9:12" x14ac:dyDescent="0.2">
      <c r="I161" s="2"/>
      <c r="L161" s="7"/>
    </row>
    <row r="162" spans="9:12" x14ac:dyDescent="0.2">
      <c r="I162" s="2"/>
      <c r="L162" s="7"/>
    </row>
    <row r="163" spans="9:12" x14ac:dyDescent="0.2">
      <c r="I163" s="2"/>
      <c r="L163" s="7"/>
    </row>
    <row r="164" spans="9:12" x14ac:dyDescent="0.2">
      <c r="I164" s="2"/>
      <c r="L164" s="7"/>
    </row>
    <row r="165" spans="9:12" x14ac:dyDescent="0.2">
      <c r="I165" s="2"/>
      <c r="L165" s="7"/>
    </row>
    <row r="166" spans="9:12" x14ac:dyDescent="0.2">
      <c r="I166" s="2"/>
      <c r="L166" s="7"/>
    </row>
    <row r="167" spans="9:12" x14ac:dyDescent="0.2">
      <c r="I167" s="2"/>
      <c r="L167" s="7"/>
    </row>
    <row r="168" spans="9:12" x14ac:dyDescent="0.2">
      <c r="I168" s="2"/>
      <c r="L168" s="7"/>
    </row>
    <row r="169" spans="9:12" x14ac:dyDescent="0.2">
      <c r="I169" s="2"/>
      <c r="L169" s="7"/>
    </row>
    <row r="170" spans="9:12" x14ac:dyDescent="0.2">
      <c r="I170" s="2"/>
      <c r="L170" s="7"/>
    </row>
    <row r="171" spans="9:12" x14ac:dyDescent="0.2">
      <c r="I171" s="2"/>
      <c r="L171" s="7"/>
    </row>
    <row r="172" spans="9:12" x14ac:dyDescent="0.2">
      <c r="I172" s="2"/>
      <c r="L172" s="7"/>
    </row>
    <row r="173" spans="9:12" x14ac:dyDescent="0.2">
      <c r="I173" s="2"/>
      <c r="L173" s="7"/>
    </row>
    <row r="174" spans="9:12" x14ac:dyDescent="0.2">
      <c r="I174" s="2"/>
      <c r="L174" s="7"/>
    </row>
    <row r="175" spans="9:12" x14ac:dyDescent="0.2">
      <c r="I175" s="2"/>
      <c r="L175" s="7"/>
    </row>
    <row r="176" spans="9:12" x14ac:dyDescent="0.2">
      <c r="I176" s="2"/>
      <c r="L176" s="7"/>
    </row>
    <row r="177" spans="9:12" x14ac:dyDescent="0.2">
      <c r="I177" s="2"/>
      <c r="L177" s="7"/>
    </row>
    <row r="178" spans="9:12" x14ac:dyDescent="0.2">
      <c r="I178" s="2"/>
      <c r="L178" s="7"/>
    </row>
    <row r="179" spans="9:12" x14ac:dyDescent="0.2">
      <c r="I179" s="2"/>
      <c r="L179" s="7"/>
    </row>
    <row r="180" spans="9:12" x14ac:dyDescent="0.2">
      <c r="I180" s="2"/>
      <c r="L180" s="7"/>
    </row>
    <row r="181" spans="9:12" x14ac:dyDescent="0.2">
      <c r="I181" s="2"/>
      <c r="L181" s="7"/>
    </row>
    <row r="182" spans="9:12" x14ac:dyDescent="0.2">
      <c r="I182" s="2"/>
      <c r="L182" s="7"/>
    </row>
    <row r="183" spans="9:12" x14ac:dyDescent="0.2">
      <c r="I183" s="2"/>
      <c r="L183" s="7"/>
    </row>
    <row r="184" spans="9:12" x14ac:dyDescent="0.2">
      <c r="I184" s="2"/>
      <c r="L184" s="7"/>
    </row>
    <row r="185" spans="9:12" x14ac:dyDescent="0.2">
      <c r="I185" s="2"/>
      <c r="L185" s="7"/>
    </row>
    <row r="186" spans="9:12" x14ac:dyDescent="0.2">
      <c r="I186" s="2"/>
      <c r="L186" s="55"/>
    </row>
    <row r="187" spans="9:12" x14ac:dyDescent="0.2">
      <c r="I187" s="2"/>
      <c r="L187" s="55"/>
    </row>
    <row r="188" spans="9:12" x14ac:dyDescent="0.2">
      <c r="I188" s="2"/>
      <c r="L188" s="55"/>
    </row>
    <row r="189" spans="9:12" x14ac:dyDescent="0.2">
      <c r="I189" s="2"/>
      <c r="L189" s="55"/>
    </row>
    <row r="190" spans="9:12" x14ac:dyDescent="0.2">
      <c r="I190" s="2"/>
      <c r="L190" s="55"/>
    </row>
    <row r="191" spans="9:12" x14ac:dyDescent="0.2">
      <c r="I191" s="2"/>
      <c r="L191" s="55"/>
    </row>
    <row r="192" spans="9:12" x14ac:dyDescent="0.2">
      <c r="I192" s="2"/>
      <c r="L192" s="55"/>
    </row>
    <row r="193" spans="9:12" x14ac:dyDescent="0.2">
      <c r="I193" s="2"/>
      <c r="L193" s="55"/>
    </row>
    <row r="194" spans="9:12" x14ac:dyDescent="0.2">
      <c r="I194" s="2"/>
      <c r="L194" s="55"/>
    </row>
    <row r="195" spans="9:12" x14ac:dyDescent="0.2">
      <c r="I195" s="2"/>
      <c r="L195" s="55"/>
    </row>
    <row r="196" spans="9:12" x14ac:dyDescent="0.2">
      <c r="I196" s="2"/>
      <c r="L196" s="55"/>
    </row>
    <row r="197" spans="9:12" x14ac:dyDescent="0.2">
      <c r="I197" s="2"/>
      <c r="L197" s="55"/>
    </row>
    <row r="198" spans="9:12" x14ac:dyDescent="0.2">
      <c r="I198" s="2"/>
      <c r="L198" s="55"/>
    </row>
    <row r="199" spans="9:12" x14ac:dyDescent="0.2">
      <c r="I199" s="2"/>
      <c r="L199" s="55"/>
    </row>
    <row r="200" spans="9:12" x14ac:dyDescent="0.2">
      <c r="I200" s="2"/>
      <c r="L200" s="55"/>
    </row>
    <row r="201" spans="9:12" x14ac:dyDescent="0.2">
      <c r="I201" s="2"/>
      <c r="L201" s="55"/>
    </row>
    <row r="202" spans="9:12" x14ac:dyDescent="0.2">
      <c r="I202" s="2"/>
      <c r="L202" s="55"/>
    </row>
    <row r="203" spans="9:12" x14ac:dyDescent="0.2">
      <c r="I203" s="2"/>
      <c r="L203" s="55"/>
    </row>
    <row r="204" spans="9:12" x14ac:dyDescent="0.2">
      <c r="I204" s="2"/>
      <c r="L204" s="55"/>
    </row>
    <row r="205" spans="9:12" x14ac:dyDescent="0.2">
      <c r="I205" s="2"/>
      <c r="L205" s="55"/>
    </row>
    <row r="206" spans="9:12" x14ac:dyDescent="0.2">
      <c r="I206" s="2"/>
      <c r="L206" s="55"/>
    </row>
    <row r="207" spans="9:12" x14ac:dyDescent="0.2">
      <c r="I207" s="2"/>
      <c r="L207" s="55"/>
    </row>
    <row r="208" spans="9:12" x14ac:dyDescent="0.2">
      <c r="I208" s="2"/>
      <c r="L208" s="55"/>
    </row>
    <row r="209" spans="9:12" x14ac:dyDescent="0.2">
      <c r="I209" s="2"/>
      <c r="L209" s="55"/>
    </row>
    <row r="210" spans="9:12" x14ac:dyDescent="0.2">
      <c r="I210" s="2"/>
      <c r="L210" s="55"/>
    </row>
    <row r="211" spans="9:12" x14ac:dyDescent="0.2">
      <c r="I211" s="2"/>
      <c r="L211" s="55"/>
    </row>
    <row r="212" spans="9:12" x14ac:dyDescent="0.2">
      <c r="I212" s="2"/>
      <c r="L212" s="55"/>
    </row>
    <row r="213" spans="9:12" x14ac:dyDescent="0.2">
      <c r="I213" s="2"/>
      <c r="L213" s="55"/>
    </row>
    <row r="214" spans="9:12" x14ac:dyDescent="0.2">
      <c r="I214" s="2"/>
      <c r="L214" s="55"/>
    </row>
    <row r="215" spans="9:12" x14ac:dyDescent="0.2">
      <c r="I215" s="2"/>
      <c r="L215" s="55"/>
    </row>
    <row r="216" spans="9:12" x14ac:dyDescent="0.2">
      <c r="I216" s="2"/>
      <c r="L216" s="55"/>
    </row>
    <row r="217" spans="9:12" x14ac:dyDescent="0.2">
      <c r="I217" s="2"/>
      <c r="L217" s="55"/>
    </row>
    <row r="218" spans="9:12" x14ac:dyDescent="0.2">
      <c r="I218" s="2"/>
      <c r="L218" s="55"/>
    </row>
    <row r="219" spans="9:12" x14ac:dyDescent="0.2">
      <c r="I219" s="2"/>
      <c r="L219" s="55"/>
    </row>
    <row r="220" spans="9:12" x14ac:dyDescent="0.2">
      <c r="I220" s="2"/>
      <c r="L220" s="55"/>
    </row>
    <row r="221" spans="9:12" x14ac:dyDescent="0.2">
      <c r="I221" s="2"/>
      <c r="L221" s="55"/>
    </row>
    <row r="222" spans="9:12" x14ac:dyDescent="0.2">
      <c r="I222" s="2"/>
      <c r="L222" s="55"/>
    </row>
    <row r="223" spans="9:12" x14ac:dyDescent="0.2">
      <c r="I223" s="2"/>
      <c r="L223" s="55"/>
    </row>
    <row r="224" spans="9:12" x14ac:dyDescent="0.2">
      <c r="I224" s="2"/>
      <c r="L224" s="55"/>
    </row>
    <row r="225" spans="9:9" x14ac:dyDescent="0.2">
      <c r="I225" s="2"/>
    </row>
  </sheetData>
  <sheetProtection password="CBA4" sheet="1" objects="1" scenarios="1" selectLockedCells="1" selectUnlockedCells="1"/>
  <pageMargins left="0.78749999999999998" right="0.78749999999999998" top="0.120138888888889" bottom="0.15972222222222199" header="0.511811023622047" footer="0.511811023622047"/>
  <pageSetup paperSize="9"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tabSelected="1" zoomScaleNormal="100" workbookViewId="0">
      <pane ySplit="9" topLeftCell="A11" activePane="bottomLeft" state="frozen"/>
      <selection pane="bottomLeft" activeCell="E11" sqref="E11"/>
    </sheetView>
  </sheetViews>
  <sheetFormatPr defaultColWidth="9.140625" defaultRowHeight="12.75" x14ac:dyDescent="0.2"/>
  <cols>
    <col min="1" max="1" width="9.140625" style="59"/>
    <col min="2" max="2" width="9.42578125" style="59" customWidth="1"/>
    <col min="3" max="3" width="51.42578125" style="60" customWidth="1"/>
    <col min="4" max="4" width="56.140625" style="59" customWidth="1"/>
    <col min="5" max="5" width="84.140625" style="59" customWidth="1"/>
    <col min="6" max="6" width="10.140625" style="59" customWidth="1"/>
    <col min="7" max="16384" width="9.140625" style="59"/>
  </cols>
  <sheetData>
    <row r="1" spans="1:8" s="64" customFormat="1" ht="24" customHeight="1" x14ac:dyDescent="0.2">
      <c r="A1" s="61" t="s">
        <v>121</v>
      </c>
      <c r="B1" s="62"/>
      <c r="C1" s="63"/>
      <c r="D1" s="62"/>
    </row>
    <row r="2" spans="1:8" s="66" customFormat="1" ht="24" customHeight="1" x14ac:dyDescent="0.2">
      <c r="A2" s="65" t="s">
        <v>11</v>
      </c>
      <c r="C2" s="67"/>
      <c r="F2" s="65"/>
    </row>
    <row r="3" spans="1:8" s="69" customFormat="1" ht="24" customHeight="1" x14ac:dyDescent="0.2">
      <c r="A3" s="68" t="s">
        <v>12</v>
      </c>
      <c r="C3" s="70"/>
    </row>
    <row r="4" spans="1:8" s="66" customFormat="1" ht="24" customHeight="1" x14ac:dyDescent="0.2">
      <c r="A4" s="68"/>
      <c r="C4" s="67"/>
    </row>
    <row r="5" spans="1:8" s="66" customFormat="1" ht="7.5" customHeight="1" x14ac:dyDescent="0.2">
      <c r="A5" s="65"/>
      <c r="C5" s="67"/>
    </row>
    <row r="6" spans="1:8" s="66" customFormat="1" ht="9.75" customHeight="1" x14ac:dyDescent="0.2">
      <c r="A6" s="65"/>
      <c r="C6" s="67"/>
    </row>
    <row r="7" spans="1:8" s="53" customFormat="1" ht="25.5" customHeight="1" x14ac:dyDescent="0.2">
      <c r="B7" s="65" t="s">
        <v>13</v>
      </c>
      <c r="C7" s="71"/>
    </row>
    <row r="8" spans="1:8" ht="30.75" customHeight="1" x14ac:dyDescent="0.2">
      <c r="A8" s="72">
        <v>0</v>
      </c>
      <c r="B8" s="73" t="str">
        <f>VLOOKUP($A$8,$A$10:$E$117,2,FALSE())</f>
        <v>RČ</v>
      </c>
      <c r="C8" s="73" t="str">
        <f>VLOOKUP($A$8,$A$10:$E$117,3,FALSE())</f>
        <v>Žadatel</v>
      </c>
      <c r="D8" s="73" t="str">
        <f>VLOOKUP($A$8,$A$10:$E$117,4,FALSE())</f>
        <v>Název projektu nebo akce</v>
      </c>
    </row>
    <row r="9" spans="1:8" s="64" customFormat="1" ht="21" customHeight="1" x14ac:dyDescent="0.2">
      <c r="A9" s="64" t="s">
        <v>14</v>
      </c>
      <c r="B9" s="74" t="s">
        <v>15</v>
      </c>
      <c r="C9" s="75" t="s">
        <v>16</v>
      </c>
      <c r="D9" s="75" t="s">
        <v>17</v>
      </c>
    </row>
    <row r="10" spans="1:8" s="64" customFormat="1" ht="20.25" customHeight="1" x14ac:dyDescent="0.2">
      <c r="A10" s="64">
        <v>0</v>
      </c>
      <c r="B10" s="74" t="s">
        <v>15</v>
      </c>
      <c r="C10" s="75" t="s">
        <v>16</v>
      </c>
      <c r="D10" s="75" t="s">
        <v>18</v>
      </c>
    </row>
    <row r="11" spans="1:8" x14ac:dyDescent="0.2">
      <c r="A11" s="185">
        <v>1</v>
      </c>
      <c r="B11" s="186">
        <v>101</v>
      </c>
      <c r="C11" s="187" t="s">
        <v>122</v>
      </c>
      <c r="D11" s="185" t="s">
        <v>123</v>
      </c>
      <c r="E11" s="28"/>
      <c r="F11" s="76"/>
      <c r="G11" s="77"/>
      <c r="H11" s="12"/>
    </row>
    <row r="12" spans="1:8" x14ac:dyDescent="0.2">
      <c r="A12" s="185">
        <v>2</v>
      </c>
      <c r="B12" s="186">
        <v>101</v>
      </c>
      <c r="C12" s="187" t="s">
        <v>122</v>
      </c>
      <c r="D12" s="185" t="s">
        <v>127</v>
      </c>
      <c r="E12" s="28"/>
      <c r="F12" s="76"/>
      <c r="G12" s="77"/>
      <c r="H12" s="12"/>
    </row>
    <row r="13" spans="1:8" x14ac:dyDescent="0.2">
      <c r="A13" s="185">
        <v>3</v>
      </c>
      <c r="B13" s="186">
        <v>101</v>
      </c>
      <c r="C13" s="187" t="s">
        <v>122</v>
      </c>
      <c r="D13" s="185" t="s">
        <v>130</v>
      </c>
      <c r="E13" s="28"/>
      <c r="F13" s="76"/>
      <c r="G13" s="77"/>
      <c r="H13" s="12"/>
    </row>
    <row r="14" spans="1:8" x14ac:dyDescent="0.2">
      <c r="A14" s="185">
        <v>4</v>
      </c>
      <c r="B14" s="186">
        <v>101</v>
      </c>
      <c r="C14" s="187" t="s">
        <v>122</v>
      </c>
      <c r="D14" s="185" t="s">
        <v>133</v>
      </c>
      <c r="E14" s="28"/>
      <c r="F14" s="76"/>
      <c r="G14" s="77"/>
      <c r="H14" s="12"/>
    </row>
    <row r="15" spans="1:8" x14ac:dyDescent="0.2">
      <c r="A15" s="185">
        <v>5</v>
      </c>
      <c r="B15" s="186">
        <v>101</v>
      </c>
      <c r="C15" s="187" t="s">
        <v>122</v>
      </c>
      <c r="D15" s="185" t="s">
        <v>136</v>
      </c>
      <c r="E15" s="28"/>
      <c r="F15" s="76"/>
      <c r="G15" s="77"/>
      <c r="H15" s="12"/>
    </row>
    <row r="16" spans="1:8" x14ac:dyDescent="0.2">
      <c r="A16" s="185">
        <v>6</v>
      </c>
      <c r="B16" s="186">
        <v>101</v>
      </c>
      <c r="C16" s="187" t="s">
        <v>122</v>
      </c>
      <c r="D16" s="185" t="s">
        <v>139</v>
      </c>
      <c r="E16" s="28"/>
      <c r="F16" s="76"/>
      <c r="G16" s="77"/>
      <c r="H16" s="12"/>
    </row>
    <row r="17" spans="1:8" x14ac:dyDescent="0.2">
      <c r="A17" s="185">
        <v>7</v>
      </c>
      <c r="B17" s="186">
        <v>101</v>
      </c>
      <c r="C17" s="187" t="s">
        <v>122</v>
      </c>
      <c r="D17" s="185" t="s">
        <v>141</v>
      </c>
      <c r="E17" s="28"/>
      <c r="F17" s="76"/>
      <c r="G17" s="77"/>
      <c r="H17" s="12"/>
    </row>
    <row r="18" spans="1:8" x14ac:dyDescent="0.2">
      <c r="A18" s="185">
        <v>8</v>
      </c>
      <c r="B18" s="186">
        <v>110</v>
      </c>
      <c r="C18" s="187" t="s">
        <v>143</v>
      </c>
      <c r="D18" s="185" t="s">
        <v>144</v>
      </c>
      <c r="E18" s="28"/>
      <c r="F18" s="76"/>
      <c r="G18" s="77"/>
      <c r="H18" s="12"/>
    </row>
    <row r="19" spans="1:8" x14ac:dyDescent="0.2">
      <c r="A19" s="185">
        <v>9</v>
      </c>
      <c r="B19" s="186">
        <v>110</v>
      </c>
      <c r="C19" s="187" t="s">
        <v>143</v>
      </c>
      <c r="D19" s="185" t="s">
        <v>147</v>
      </c>
      <c r="E19" s="28"/>
      <c r="F19" s="76"/>
      <c r="G19" s="77"/>
      <c r="H19" s="12"/>
    </row>
    <row r="20" spans="1:8" x14ac:dyDescent="0.2">
      <c r="A20" s="185">
        <v>10</v>
      </c>
      <c r="B20" s="186">
        <v>110</v>
      </c>
      <c r="C20" s="187" t="s">
        <v>143</v>
      </c>
      <c r="D20" s="185" t="s">
        <v>148</v>
      </c>
      <c r="E20" s="28"/>
      <c r="F20" s="76"/>
      <c r="G20" s="77"/>
      <c r="H20" s="12"/>
    </row>
    <row r="21" spans="1:8" x14ac:dyDescent="0.2">
      <c r="A21" s="185">
        <v>11</v>
      </c>
      <c r="B21" s="186">
        <v>110</v>
      </c>
      <c r="C21" s="187" t="s">
        <v>143</v>
      </c>
      <c r="D21" s="185" t="s">
        <v>150</v>
      </c>
      <c r="E21" s="28"/>
      <c r="F21" s="76"/>
      <c r="G21" s="77"/>
      <c r="H21" s="12"/>
    </row>
    <row r="22" spans="1:8" x14ac:dyDescent="0.2">
      <c r="A22" s="185">
        <v>12</v>
      </c>
      <c r="B22" s="186">
        <v>110</v>
      </c>
      <c r="C22" s="187" t="s">
        <v>143</v>
      </c>
      <c r="D22" s="185" t="s">
        <v>154</v>
      </c>
      <c r="E22" s="28"/>
      <c r="F22" s="76"/>
      <c r="G22" s="77"/>
      <c r="H22" s="12"/>
    </row>
    <row r="23" spans="1:8" x14ac:dyDescent="0.2">
      <c r="A23" s="185">
        <v>13</v>
      </c>
      <c r="B23" s="186">
        <v>110</v>
      </c>
      <c r="C23" s="187" t="s">
        <v>143</v>
      </c>
      <c r="D23" s="185" t="s">
        <v>156</v>
      </c>
      <c r="E23" s="28"/>
      <c r="F23" s="76"/>
      <c r="G23" s="77"/>
      <c r="H23" s="12"/>
    </row>
    <row r="24" spans="1:8" x14ac:dyDescent="0.2">
      <c r="A24" s="185">
        <v>14</v>
      </c>
      <c r="B24" s="186">
        <v>110</v>
      </c>
      <c r="C24" s="187" t="s">
        <v>143</v>
      </c>
      <c r="D24" s="185" t="s">
        <v>158</v>
      </c>
      <c r="E24" s="28"/>
      <c r="F24" s="76"/>
      <c r="G24" s="77"/>
      <c r="H24" s="12"/>
    </row>
    <row r="25" spans="1:8" x14ac:dyDescent="0.2">
      <c r="A25" s="185">
        <v>15</v>
      </c>
      <c r="B25" s="186">
        <v>112</v>
      </c>
      <c r="C25" s="187" t="s">
        <v>160</v>
      </c>
      <c r="D25" s="185" t="s">
        <v>9</v>
      </c>
      <c r="E25" s="28"/>
      <c r="F25" s="76"/>
      <c r="G25" s="77"/>
      <c r="H25" s="12"/>
    </row>
    <row r="26" spans="1:8" x14ac:dyDescent="0.2">
      <c r="A26" s="185">
        <v>16</v>
      </c>
      <c r="B26" s="186">
        <v>112</v>
      </c>
      <c r="C26" s="187" t="s">
        <v>160</v>
      </c>
      <c r="D26" s="185" t="s">
        <v>162</v>
      </c>
      <c r="E26" s="28"/>
      <c r="F26" s="76"/>
      <c r="G26" s="77"/>
      <c r="H26" s="12"/>
    </row>
    <row r="27" spans="1:8" x14ac:dyDescent="0.2">
      <c r="A27" s="185">
        <v>17</v>
      </c>
      <c r="B27" s="186">
        <v>112</v>
      </c>
      <c r="C27" s="187" t="s">
        <v>160</v>
      </c>
      <c r="D27" s="185" t="s">
        <v>166</v>
      </c>
      <c r="E27" s="28"/>
      <c r="F27" s="76"/>
      <c r="G27" s="77"/>
      <c r="H27" s="12"/>
    </row>
    <row r="28" spans="1:8" x14ac:dyDescent="0.2">
      <c r="A28" s="185">
        <v>18</v>
      </c>
      <c r="B28" s="186">
        <v>114</v>
      </c>
      <c r="C28" s="187" t="s">
        <v>168</v>
      </c>
      <c r="D28" s="185" t="s">
        <v>169</v>
      </c>
      <c r="E28" s="28"/>
      <c r="F28" s="76"/>
      <c r="G28" s="77"/>
      <c r="H28" s="12"/>
    </row>
    <row r="29" spans="1:8" x14ac:dyDescent="0.2">
      <c r="A29" s="185">
        <v>19</v>
      </c>
      <c r="B29" s="186">
        <v>114</v>
      </c>
      <c r="C29" s="187" t="s">
        <v>171</v>
      </c>
      <c r="D29" s="185" t="s">
        <v>173</v>
      </c>
      <c r="E29" s="28"/>
      <c r="F29" s="76"/>
      <c r="G29" s="77"/>
      <c r="H29" s="12"/>
    </row>
    <row r="30" spans="1:8" x14ac:dyDescent="0.2">
      <c r="A30" s="185">
        <v>20</v>
      </c>
      <c r="B30" s="186">
        <v>118</v>
      </c>
      <c r="C30" s="187" t="s">
        <v>175</v>
      </c>
      <c r="D30" s="185" t="s">
        <v>10</v>
      </c>
      <c r="E30" s="28"/>
      <c r="F30" s="76"/>
      <c r="G30" s="77"/>
      <c r="H30" s="12"/>
    </row>
    <row r="31" spans="1:8" x14ac:dyDescent="0.2">
      <c r="A31" s="185">
        <v>21</v>
      </c>
      <c r="B31" s="186">
        <v>118</v>
      </c>
      <c r="C31" s="187" t="s">
        <v>175</v>
      </c>
      <c r="D31" s="185" t="s">
        <v>178</v>
      </c>
      <c r="E31" s="28"/>
      <c r="F31" s="76"/>
      <c r="G31" s="77"/>
      <c r="H31" s="12"/>
    </row>
    <row r="32" spans="1:8" x14ac:dyDescent="0.2">
      <c r="A32" s="185">
        <v>22</v>
      </c>
      <c r="B32" s="186">
        <v>118</v>
      </c>
      <c r="C32" s="187" t="s">
        <v>175</v>
      </c>
      <c r="D32" s="185" t="s">
        <v>180</v>
      </c>
      <c r="E32" s="28"/>
      <c r="F32" s="76"/>
      <c r="G32" s="77"/>
      <c r="H32" s="12"/>
    </row>
    <row r="33" spans="1:8" x14ac:dyDescent="0.2">
      <c r="A33" s="185">
        <v>23</v>
      </c>
      <c r="B33" s="186">
        <v>118</v>
      </c>
      <c r="C33" s="187" t="s">
        <v>175</v>
      </c>
      <c r="D33" s="185" t="s">
        <v>182</v>
      </c>
      <c r="E33" s="28"/>
      <c r="F33" s="76"/>
      <c r="G33" s="77"/>
      <c r="H33" s="30"/>
    </row>
    <row r="34" spans="1:8" x14ac:dyDescent="0.2">
      <c r="A34" s="185">
        <v>24</v>
      </c>
      <c r="B34" s="186">
        <v>118</v>
      </c>
      <c r="C34" s="187" t="s">
        <v>175</v>
      </c>
      <c r="D34" s="185" t="s">
        <v>185</v>
      </c>
      <c r="E34" s="28"/>
      <c r="F34" s="76"/>
      <c r="G34" s="77"/>
      <c r="H34" s="12"/>
    </row>
    <row r="35" spans="1:8" x14ac:dyDescent="0.2">
      <c r="A35" s="185">
        <v>25</v>
      </c>
      <c r="B35" s="186">
        <v>125</v>
      </c>
      <c r="C35" s="187" t="s">
        <v>186</v>
      </c>
      <c r="D35" s="185" t="s">
        <v>187</v>
      </c>
      <c r="E35" s="28"/>
    </row>
    <row r="36" spans="1:8" x14ac:dyDescent="0.2">
      <c r="A36" s="185">
        <v>26</v>
      </c>
      <c r="B36" s="186">
        <v>131</v>
      </c>
      <c r="C36" s="187" t="s">
        <v>189</v>
      </c>
      <c r="D36" s="185" t="s">
        <v>190</v>
      </c>
      <c r="E36" s="28"/>
    </row>
    <row r="37" spans="1:8" x14ac:dyDescent="0.2">
      <c r="A37" s="185">
        <v>27</v>
      </c>
      <c r="B37" s="186">
        <v>132</v>
      </c>
      <c r="C37" s="187" t="s">
        <v>192</v>
      </c>
      <c r="D37" s="185" t="s">
        <v>193</v>
      </c>
      <c r="E37" s="28"/>
    </row>
    <row r="38" spans="1:8" x14ac:dyDescent="0.2">
      <c r="A38" s="185">
        <v>28</v>
      </c>
      <c r="B38" s="186">
        <v>132</v>
      </c>
      <c r="C38" s="187" t="s">
        <v>192</v>
      </c>
      <c r="D38" s="185" t="s">
        <v>194</v>
      </c>
      <c r="E38" s="28"/>
    </row>
    <row r="39" spans="1:8" x14ac:dyDescent="0.2">
      <c r="A39" s="185">
        <v>29</v>
      </c>
      <c r="B39" s="186">
        <v>132</v>
      </c>
      <c r="C39" s="187" t="s">
        <v>192</v>
      </c>
      <c r="D39" s="185" t="s">
        <v>197</v>
      </c>
      <c r="E39" s="28"/>
    </row>
    <row r="40" spans="1:8" x14ac:dyDescent="0.2">
      <c r="A40" s="185">
        <v>30</v>
      </c>
      <c r="B40" s="186">
        <v>139</v>
      </c>
      <c r="C40" s="187" t="s">
        <v>199</v>
      </c>
      <c r="D40" s="185" t="s">
        <v>200</v>
      </c>
      <c r="E40" s="28"/>
    </row>
    <row r="41" spans="1:8" x14ac:dyDescent="0.2">
      <c r="A41" s="185">
        <v>31</v>
      </c>
      <c r="B41" s="186">
        <v>142</v>
      </c>
      <c r="C41" s="187" t="s">
        <v>201</v>
      </c>
      <c r="D41" s="185" t="s">
        <v>202</v>
      </c>
      <c r="E41" s="28"/>
    </row>
    <row r="42" spans="1:8" x14ac:dyDescent="0.2">
      <c r="A42" s="185">
        <v>32</v>
      </c>
      <c r="B42" s="186">
        <v>142</v>
      </c>
      <c r="C42" s="187" t="s">
        <v>201</v>
      </c>
      <c r="D42" s="185" t="s">
        <v>204</v>
      </c>
      <c r="E42" s="28"/>
    </row>
    <row r="43" spans="1:8" x14ac:dyDescent="0.2">
      <c r="A43" s="185">
        <v>33</v>
      </c>
      <c r="B43" s="186">
        <v>142</v>
      </c>
      <c r="C43" s="187" t="s">
        <v>201</v>
      </c>
      <c r="D43" s="187" t="s">
        <v>204</v>
      </c>
      <c r="E43" s="39"/>
    </row>
    <row r="44" spans="1:8" x14ac:dyDescent="0.2">
      <c r="A44" s="185">
        <v>34</v>
      </c>
      <c r="B44" s="186">
        <v>142</v>
      </c>
      <c r="C44" s="188" t="s">
        <v>201</v>
      </c>
      <c r="D44" s="188" t="s">
        <v>204</v>
      </c>
      <c r="E44" s="38"/>
    </row>
    <row r="45" spans="1:8" x14ac:dyDescent="0.2">
      <c r="A45" s="185">
        <v>35</v>
      </c>
      <c r="B45" s="186">
        <v>143</v>
      </c>
      <c r="C45" s="188" t="s">
        <v>207</v>
      </c>
      <c r="D45" s="188" t="s">
        <v>208</v>
      </c>
      <c r="E45" s="38"/>
    </row>
    <row r="46" spans="1:8" x14ac:dyDescent="0.2">
      <c r="A46" s="185">
        <v>36</v>
      </c>
      <c r="B46" s="186">
        <v>143</v>
      </c>
      <c r="C46" s="188" t="s">
        <v>207</v>
      </c>
      <c r="D46" s="188" t="s">
        <v>211</v>
      </c>
      <c r="E46" s="38"/>
    </row>
    <row r="47" spans="1:8" x14ac:dyDescent="0.2">
      <c r="A47" s="185">
        <v>37</v>
      </c>
      <c r="B47" s="186">
        <v>143</v>
      </c>
      <c r="C47" s="189" t="s">
        <v>207</v>
      </c>
      <c r="D47" s="187" t="s">
        <v>214</v>
      </c>
      <c r="E47" s="37"/>
    </row>
    <row r="48" spans="1:8" x14ac:dyDescent="0.2">
      <c r="A48" s="185">
        <v>38</v>
      </c>
      <c r="B48" s="190">
        <v>143</v>
      </c>
      <c r="C48" s="188" t="s">
        <v>207</v>
      </c>
      <c r="D48" s="188" t="s">
        <v>217</v>
      </c>
      <c r="E48" s="38"/>
    </row>
    <row r="49" spans="1:5" x14ac:dyDescent="0.2">
      <c r="A49" s="185">
        <v>39</v>
      </c>
      <c r="B49" s="190">
        <v>143</v>
      </c>
      <c r="C49" s="188" t="s">
        <v>207</v>
      </c>
      <c r="D49" s="188" t="s">
        <v>219</v>
      </c>
      <c r="E49" s="38"/>
    </row>
    <row r="50" spans="1:5" x14ac:dyDescent="0.2">
      <c r="A50" s="185">
        <v>40</v>
      </c>
      <c r="B50" s="190">
        <v>143</v>
      </c>
      <c r="C50" s="188" t="s">
        <v>207</v>
      </c>
      <c r="D50" s="188" t="s">
        <v>211</v>
      </c>
      <c r="E50" s="38"/>
    </row>
    <row r="51" spans="1:5" x14ac:dyDescent="0.2">
      <c r="A51" s="185">
        <v>41</v>
      </c>
      <c r="B51" s="190">
        <v>160</v>
      </c>
      <c r="C51" s="188" t="s">
        <v>221</v>
      </c>
      <c r="D51" s="188" t="s">
        <v>222</v>
      </c>
      <c r="E51" s="38"/>
    </row>
    <row r="52" spans="1:5" x14ac:dyDescent="0.2">
      <c r="A52" s="185">
        <v>42</v>
      </c>
      <c r="B52" s="190">
        <v>160</v>
      </c>
      <c r="C52" s="188" t="s">
        <v>221</v>
      </c>
      <c r="D52" s="188" t="s">
        <v>224</v>
      </c>
      <c r="E52" s="38"/>
    </row>
    <row r="53" spans="1:5" x14ac:dyDescent="0.2">
      <c r="A53" s="185">
        <v>43</v>
      </c>
      <c r="B53" s="190">
        <v>160</v>
      </c>
      <c r="C53" s="188" t="s">
        <v>221</v>
      </c>
      <c r="D53" s="188" t="s">
        <v>226</v>
      </c>
      <c r="E53" s="38"/>
    </row>
    <row r="54" spans="1:5" x14ac:dyDescent="0.2">
      <c r="A54" s="185">
        <v>44</v>
      </c>
      <c r="B54" s="190">
        <v>171</v>
      </c>
      <c r="C54" s="188" t="s">
        <v>227</v>
      </c>
      <c r="D54" s="188" t="s">
        <v>228</v>
      </c>
      <c r="E54" s="38"/>
    </row>
    <row r="55" spans="1:5" x14ac:dyDescent="0.2">
      <c r="A55" s="185">
        <v>45</v>
      </c>
      <c r="B55" s="190">
        <v>176</v>
      </c>
      <c r="C55" s="188" t="s">
        <v>230</v>
      </c>
      <c r="D55" s="188" t="s">
        <v>231</v>
      </c>
      <c r="E55" s="37"/>
    </row>
    <row r="56" spans="1:5" x14ac:dyDescent="0.2">
      <c r="A56" s="185">
        <v>46</v>
      </c>
      <c r="B56" s="190">
        <v>182</v>
      </c>
      <c r="C56" s="188" t="s">
        <v>233</v>
      </c>
      <c r="D56" s="188" t="s">
        <v>234</v>
      </c>
      <c r="E56" s="38"/>
    </row>
    <row r="57" spans="1:5" x14ac:dyDescent="0.2">
      <c r="A57" s="185">
        <v>47</v>
      </c>
      <c r="B57" s="190">
        <v>185</v>
      </c>
      <c r="C57" s="188" t="s">
        <v>235</v>
      </c>
      <c r="D57" s="188" t="s">
        <v>235</v>
      </c>
      <c r="E57" s="38"/>
    </row>
    <row r="58" spans="1:5" x14ac:dyDescent="0.2">
      <c r="A58" s="185">
        <v>48</v>
      </c>
      <c r="B58" s="190">
        <v>186</v>
      </c>
      <c r="C58" s="188" t="s">
        <v>237</v>
      </c>
      <c r="D58" s="188" t="s">
        <v>239</v>
      </c>
      <c r="E58" s="38"/>
    </row>
    <row r="59" spans="1:5" x14ac:dyDescent="0.2">
      <c r="A59" s="185">
        <v>49</v>
      </c>
      <c r="B59" s="190">
        <v>188</v>
      </c>
      <c r="C59" s="188" t="s">
        <v>242</v>
      </c>
      <c r="D59" s="188" t="s">
        <v>243</v>
      </c>
      <c r="E59" s="38"/>
    </row>
    <row r="60" spans="1:5" x14ac:dyDescent="0.2">
      <c r="A60" s="185">
        <v>50</v>
      </c>
      <c r="B60" s="186">
        <v>189</v>
      </c>
      <c r="C60" s="189" t="s">
        <v>245</v>
      </c>
      <c r="D60" s="187" t="s">
        <v>246</v>
      </c>
      <c r="E60" s="37"/>
    </row>
    <row r="61" spans="1:5" x14ac:dyDescent="0.2">
      <c r="A61" s="185">
        <v>51</v>
      </c>
      <c r="B61" s="186">
        <v>189</v>
      </c>
      <c r="C61" s="189" t="s">
        <v>245</v>
      </c>
      <c r="D61" s="187" t="s">
        <v>248</v>
      </c>
      <c r="E61" s="37"/>
    </row>
    <row r="62" spans="1:5" x14ac:dyDescent="0.2">
      <c r="A62" s="185">
        <v>52</v>
      </c>
      <c r="B62" s="190">
        <v>192</v>
      </c>
      <c r="C62" s="188" t="s">
        <v>250</v>
      </c>
      <c r="D62" s="188" t="s">
        <v>251</v>
      </c>
      <c r="E62" s="38"/>
    </row>
    <row r="63" spans="1:5" x14ac:dyDescent="0.2">
      <c r="A63" s="185">
        <v>53</v>
      </c>
      <c r="B63" s="190">
        <v>195</v>
      </c>
      <c r="C63" s="188" t="s">
        <v>252</v>
      </c>
      <c r="D63" s="188" t="s">
        <v>253</v>
      </c>
      <c r="E63" s="38"/>
    </row>
    <row r="64" spans="1:5" x14ac:dyDescent="0.2">
      <c r="A64" s="185">
        <v>54</v>
      </c>
      <c r="B64" s="190">
        <v>196</v>
      </c>
      <c r="C64" s="188" t="s">
        <v>254</v>
      </c>
      <c r="D64" s="188" t="s">
        <v>255</v>
      </c>
      <c r="E64" s="38"/>
    </row>
    <row r="65" spans="1:5" x14ac:dyDescent="0.2">
      <c r="A65" s="185">
        <v>55</v>
      </c>
      <c r="B65" s="190">
        <v>198</v>
      </c>
      <c r="C65" s="188" t="s">
        <v>257</v>
      </c>
      <c r="D65" s="188" t="s">
        <v>259</v>
      </c>
      <c r="E65" s="38"/>
    </row>
    <row r="66" spans="1:5" x14ac:dyDescent="0.2">
      <c r="A66" s="185">
        <v>56</v>
      </c>
      <c r="B66" s="186">
        <v>198</v>
      </c>
      <c r="C66" s="189" t="s">
        <v>257</v>
      </c>
      <c r="D66" s="187" t="s">
        <v>262</v>
      </c>
      <c r="E66" s="37"/>
    </row>
    <row r="67" spans="1:5" x14ac:dyDescent="0.2">
      <c r="A67" s="185">
        <v>57</v>
      </c>
      <c r="B67" s="190">
        <v>198</v>
      </c>
      <c r="C67" s="188" t="s">
        <v>257</v>
      </c>
      <c r="D67" s="188" t="s">
        <v>264</v>
      </c>
      <c r="E67" s="38"/>
    </row>
    <row r="68" spans="1:5" x14ac:dyDescent="0.2">
      <c r="A68" s="185">
        <v>58</v>
      </c>
      <c r="B68" s="191">
        <v>204</v>
      </c>
      <c r="C68" s="187" t="s">
        <v>266</v>
      </c>
      <c r="D68" s="187" t="s">
        <v>267</v>
      </c>
      <c r="E68" s="39"/>
    </row>
    <row r="69" spans="1:5" x14ac:dyDescent="0.2">
      <c r="A69" s="185">
        <v>59</v>
      </c>
      <c r="B69" s="191">
        <v>204</v>
      </c>
      <c r="C69" s="187" t="s">
        <v>266</v>
      </c>
      <c r="D69" s="187" t="s">
        <v>270</v>
      </c>
      <c r="E69" s="39"/>
    </row>
    <row r="70" spans="1:5" x14ac:dyDescent="0.2">
      <c r="A70" s="185">
        <v>60</v>
      </c>
      <c r="B70" s="190">
        <v>213</v>
      </c>
      <c r="C70" s="188" t="s">
        <v>271</v>
      </c>
      <c r="D70" s="188" t="s">
        <v>272</v>
      </c>
      <c r="E70" s="38"/>
    </row>
    <row r="71" spans="1:5" x14ac:dyDescent="0.2">
      <c r="A71" s="185">
        <v>61</v>
      </c>
      <c r="B71" s="190">
        <v>239</v>
      </c>
      <c r="C71" s="188" t="s">
        <v>274</v>
      </c>
      <c r="D71" s="188" t="s">
        <v>275</v>
      </c>
      <c r="E71" s="38"/>
    </row>
    <row r="72" spans="1:5" x14ac:dyDescent="0.2">
      <c r="A72" s="185">
        <v>62</v>
      </c>
      <c r="B72" s="191">
        <v>239</v>
      </c>
      <c r="C72" s="187" t="s">
        <v>277</v>
      </c>
      <c r="D72" s="187" t="s">
        <v>279</v>
      </c>
      <c r="E72" s="39"/>
    </row>
    <row r="73" spans="1:5" x14ac:dyDescent="0.2">
      <c r="A73" s="185">
        <v>63</v>
      </c>
      <c r="B73" s="190">
        <v>239</v>
      </c>
      <c r="C73" s="188" t="s">
        <v>274</v>
      </c>
      <c r="D73" s="188" t="s">
        <v>281</v>
      </c>
      <c r="E73" s="38"/>
    </row>
    <row r="74" spans="1:5" x14ac:dyDescent="0.2">
      <c r="A74" s="185">
        <v>64</v>
      </c>
      <c r="B74" s="190">
        <v>251</v>
      </c>
      <c r="C74" s="188" t="s">
        <v>282</v>
      </c>
      <c r="D74" s="188" t="s">
        <v>283</v>
      </c>
      <c r="E74" s="38"/>
    </row>
    <row r="75" spans="1:5" x14ac:dyDescent="0.2">
      <c r="A75" s="185">
        <v>65</v>
      </c>
      <c r="B75" s="190">
        <v>254</v>
      </c>
      <c r="C75" s="188" t="s">
        <v>285</v>
      </c>
      <c r="D75" s="188" t="s">
        <v>286</v>
      </c>
      <c r="E75" s="38"/>
    </row>
    <row r="76" spans="1:5" x14ac:dyDescent="0.2">
      <c r="A76" s="185">
        <v>66</v>
      </c>
      <c r="B76" s="190">
        <v>255</v>
      </c>
      <c r="C76" s="188" t="s">
        <v>288</v>
      </c>
      <c r="D76" s="188" t="s">
        <v>289</v>
      </c>
      <c r="E76" s="38"/>
    </row>
    <row r="77" spans="1:5" x14ac:dyDescent="0.2">
      <c r="A77" s="185">
        <v>67</v>
      </c>
      <c r="B77" s="186">
        <v>256</v>
      </c>
      <c r="C77" s="189" t="s">
        <v>291</v>
      </c>
      <c r="D77" s="187" t="s">
        <v>292</v>
      </c>
      <c r="E77" s="37"/>
    </row>
    <row r="78" spans="1:5" s="51" customFormat="1" x14ac:dyDescent="0.2">
      <c r="A78" s="185">
        <v>68</v>
      </c>
      <c r="B78" s="190">
        <v>409</v>
      </c>
      <c r="C78" s="188" t="s">
        <v>294</v>
      </c>
      <c r="D78" s="188" t="s">
        <v>295</v>
      </c>
      <c r="E78" s="38"/>
    </row>
    <row r="79" spans="1:5" s="51" customFormat="1" x14ac:dyDescent="0.2">
      <c r="A79" s="185">
        <v>69</v>
      </c>
      <c r="B79" s="191">
        <v>409</v>
      </c>
      <c r="C79" s="187" t="s">
        <v>294</v>
      </c>
      <c r="D79" s="187" t="s">
        <v>298</v>
      </c>
      <c r="E79" s="32"/>
    </row>
    <row r="80" spans="1:5" s="51" customFormat="1" x14ac:dyDescent="0.2">
      <c r="A80" s="185">
        <v>70</v>
      </c>
      <c r="B80" s="191">
        <v>409</v>
      </c>
      <c r="C80" s="187" t="s">
        <v>294</v>
      </c>
      <c r="D80" s="187" t="s">
        <v>300</v>
      </c>
      <c r="E80" s="32"/>
    </row>
    <row r="81" spans="1:5" s="51" customFormat="1" x14ac:dyDescent="0.2">
      <c r="A81" s="185">
        <v>71</v>
      </c>
      <c r="B81" s="191">
        <v>418</v>
      </c>
      <c r="C81" s="187" t="s">
        <v>302</v>
      </c>
      <c r="D81" s="187" t="s">
        <v>303</v>
      </c>
      <c r="E81" s="32"/>
    </row>
    <row r="82" spans="1:5" s="51" customFormat="1" x14ac:dyDescent="0.2">
      <c r="A82" s="185">
        <v>72</v>
      </c>
      <c r="B82" s="190">
        <v>419</v>
      </c>
      <c r="C82" s="187" t="s">
        <v>305</v>
      </c>
      <c r="D82" s="188" t="s">
        <v>306</v>
      </c>
      <c r="E82" s="34"/>
    </row>
    <row r="83" spans="1:5" s="51" customFormat="1" x14ac:dyDescent="0.2">
      <c r="A83" s="185">
        <v>73</v>
      </c>
      <c r="B83" s="190">
        <v>419</v>
      </c>
      <c r="C83" s="187" t="s">
        <v>308</v>
      </c>
      <c r="D83" s="188" t="s">
        <v>310</v>
      </c>
      <c r="E83" s="34"/>
    </row>
    <row r="84" spans="1:5" s="51" customFormat="1" x14ac:dyDescent="0.2">
      <c r="A84" s="185">
        <v>74</v>
      </c>
      <c r="B84" s="190">
        <v>419</v>
      </c>
      <c r="C84" s="187" t="s">
        <v>308</v>
      </c>
      <c r="D84" s="188" t="s">
        <v>312</v>
      </c>
      <c r="E84" s="34"/>
    </row>
    <row r="85" spans="1:5" s="51" customFormat="1" x14ac:dyDescent="0.2">
      <c r="A85" s="185">
        <v>75</v>
      </c>
      <c r="B85" s="191">
        <v>419</v>
      </c>
      <c r="C85" s="187" t="s">
        <v>308</v>
      </c>
      <c r="D85" s="187" t="s">
        <v>314</v>
      </c>
      <c r="E85" s="32"/>
    </row>
    <row r="86" spans="1:5" s="51" customFormat="1" x14ac:dyDescent="0.2">
      <c r="A86" s="185">
        <v>76</v>
      </c>
      <c r="B86" s="191">
        <v>419</v>
      </c>
      <c r="C86" s="187" t="s">
        <v>308</v>
      </c>
      <c r="D86" s="187" t="s">
        <v>316</v>
      </c>
      <c r="E86" s="32"/>
    </row>
    <row r="87" spans="1:5" s="51" customFormat="1" x14ac:dyDescent="0.2">
      <c r="A87" s="185">
        <v>77</v>
      </c>
      <c r="B87" s="186">
        <v>419</v>
      </c>
      <c r="C87" s="189" t="s">
        <v>308</v>
      </c>
      <c r="D87" s="187" t="s">
        <v>318</v>
      </c>
      <c r="E87" s="28"/>
    </row>
    <row r="88" spans="1:5" s="51" customFormat="1" x14ac:dyDescent="0.2">
      <c r="A88" s="185">
        <v>78</v>
      </c>
      <c r="B88" s="186">
        <v>419</v>
      </c>
      <c r="C88" s="189" t="s">
        <v>308</v>
      </c>
      <c r="D88" s="187" t="s">
        <v>320</v>
      </c>
      <c r="E88" s="28"/>
    </row>
    <row r="89" spans="1:5" s="51" customFormat="1" x14ac:dyDescent="0.2">
      <c r="A89" s="185">
        <v>79</v>
      </c>
      <c r="B89" s="190">
        <v>501</v>
      </c>
      <c r="C89" s="188" t="s">
        <v>322</v>
      </c>
      <c r="D89" s="188" t="s">
        <v>323</v>
      </c>
      <c r="E89" s="38"/>
    </row>
    <row r="90" spans="1:5" s="51" customFormat="1" x14ac:dyDescent="0.2">
      <c r="A90" s="185">
        <v>80</v>
      </c>
      <c r="B90" s="191">
        <v>501</v>
      </c>
      <c r="C90" s="187" t="s">
        <v>322</v>
      </c>
      <c r="D90" s="187" t="s">
        <v>326</v>
      </c>
      <c r="E90" s="39"/>
    </row>
    <row r="91" spans="1:5" s="51" customFormat="1" x14ac:dyDescent="0.2">
      <c r="A91" s="185">
        <v>81</v>
      </c>
      <c r="B91" s="190">
        <v>501</v>
      </c>
      <c r="C91" s="188" t="s">
        <v>322</v>
      </c>
      <c r="D91" s="188" t="s">
        <v>329</v>
      </c>
      <c r="E91" s="38"/>
    </row>
    <row r="92" spans="1:5" s="51" customFormat="1" x14ac:dyDescent="0.2">
      <c r="A92" s="185">
        <v>82</v>
      </c>
      <c r="B92" s="190">
        <v>501</v>
      </c>
      <c r="C92" s="188" t="s">
        <v>322</v>
      </c>
      <c r="D92" s="188" t="s">
        <v>331</v>
      </c>
      <c r="E92" s="38"/>
    </row>
    <row r="93" spans="1:5" s="51" customFormat="1" x14ac:dyDescent="0.2">
      <c r="A93" s="185">
        <v>83</v>
      </c>
      <c r="B93" s="190">
        <v>501</v>
      </c>
      <c r="C93" s="188" t="s">
        <v>322</v>
      </c>
      <c r="D93" s="188" t="s">
        <v>333</v>
      </c>
      <c r="E93" s="38"/>
    </row>
    <row r="94" spans="1:5" s="51" customFormat="1" x14ac:dyDescent="0.2">
      <c r="A94" s="185">
        <v>84</v>
      </c>
      <c r="B94" s="190">
        <v>501</v>
      </c>
      <c r="C94" s="188" t="s">
        <v>322</v>
      </c>
      <c r="D94" s="188" t="s">
        <v>335</v>
      </c>
      <c r="E94" s="38"/>
    </row>
    <row r="95" spans="1:5" s="51" customFormat="1" x14ac:dyDescent="0.2">
      <c r="A95" s="185">
        <v>85</v>
      </c>
      <c r="B95" s="190">
        <v>502</v>
      </c>
      <c r="C95" s="188" t="s">
        <v>336</v>
      </c>
      <c r="D95" s="188" t="s">
        <v>337</v>
      </c>
      <c r="E95" s="38"/>
    </row>
    <row r="96" spans="1:5" s="51" customFormat="1" x14ac:dyDescent="0.2">
      <c r="A96" s="185">
        <v>86</v>
      </c>
      <c r="B96" s="190">
        <v>502</v>
      </c>
      <c r="C96" s="188" t="s">
        <v>336</v>
      </c>
      <c r="D96" s="188" t="s">
        <v>340</v>
      </c>
      <c r="E96" s="37"/>
    </row>
    <row r="97" spans="1:5" s="51" customFormat="1" x14ac:dyDescent="0.2">
      <c r="A97" s="185">
        <v>87</v>
      </c>
      <c r="B97" s="190">
        <v>502</v>
      </c>
      <c r="C97" s="188" t="s">
        <v>336</v>
      </c>
      <c r="D97" s="188" t="s">
        <v>343</v>
      </c>
      <c r="E97" s="37"/>
    </row>
    <row r="98" spans="1:5" s="51" customFormat="1" x14ac:dyDescent="0.2">
      <c r="A98" s="192">
        <v>88</v>
      </c>
      <c r="B98" s="190">
        <v>502</v>
      </c>
      <c r="C98" s="188" t="s">
        <v>336</v>
      </c>
      <c r="D98" s="188" t="s">
        <v>345</v>
      </c>
      <c r="E98" s="78"/>
    </row>
    <row r="99" spans="1:5" s="51" customFormat="1" x14ac:dyDescent="0.2">
      <c r="A99" s="192">
        <v>89</v>
      </c>
      <c r="B99" s="190">
        <v>601</v>
      </c>
      <c r="C99" s="188" t="s">
        <v>346</v>
      </c>
      <c r="D99" s="188" t="s">
        <v>347</v>
      </c>
      <c r="E99" s="78"/>
    </row>
    <row r="100" spans="1:5" s="51" customFormat="1" x14ac:dyDescent="0.2">
      <c r="A100" s="192">
        <v>90</v>
      </c>
      <c r="B100" s="190">
        <v>601</v>
      </c>
      <c r="C100" s="188" t="s">
        <v>346</v>
      </c>
      <c r="D100" s="188" t="s">
        <v>350</v>
      </c>
      <c r="E100" s="78"/>
    </row>
    <row r="101" spans="1:5" x14ac:dyDescent="0.2">
      <c r="A101" s="193">
        <v>91</v>
      </c>
      <c r="B101" s="190">
        <v>601</v>
      </c>
      <c r="C101" s="188" t="s">
        <v>346</v>
      </c>
      <c r="D101" s="188" t="s">
        <v>353</v>
      </c>
    </row>
    <row r="102" spans="1:5" x14ac:dyDescent="0.2">
      <c r="A102" s="193">
        <v>92</v>
      </c>
      <c r="B102" s="190">
        <v>601</v>
      </c>
      <c r="C102" s="188" t="s">
        <v>346</v>
      </c>
      <c r="D102" s="188" t="s">
        <v>355</v>
      </c>
    </row>
    <row r="103" spans="1:5" x14ac:dyDescent="0.2">
      <c r="A103" s="193">
        <v>93</v>
      </c>
      <c r="B103" s="190">
        <v>703</v>
      </c>
      <c r="C103" s="188" t="s">
        <v>356</v>
      </c>
      <c r="D103" s="188" t="s">
        <v>357</v>
      </c>
    </row>
    <row r="104" spans="1:5" x14ac:dyDescent="0.2">
      <c r="A104" s="193">
        <v>94</v>
      </c>
      <c r="B104" s="190">
        <v>904</v>
      </c>
      <c r="C104" s="188" t="s">
        <v>359</v>
      </c>
      <c r="D104" s="188" t="s">
        <v>360</v>
      </c>
    </row>
    <row r="105" spans="1:5" x14ac:dyDescent="0.2">
      <c r="A105" s="193">
        <v>95</v>
      </c>
      <c r="B105" s="190">
        <v>904</v>
      </c>
      <c r="C105" s="188" t="s">
        <v>359</v>
      </c>
      <c r="D105" s="188" t="s">
        <v>362</v>
      </c>
    </row>
    <row r="106" spans="1:5" x14ac:dyDescent="0.2">
      <c r="A106" s="193">
        <v>96</v>
      </c>
      <c r="B106" s="190">
        <v>904</v>
      </c>
      <c r="C106" s="188" t="s">
        <v>359</v>
      </c>
      <c r="D106" s="188" t="s">
        <v>364</v>
      </c>
    </row>
    <row r="107" spans="1:5" x14ac:dyDescent="0.2">
      <c r="A107" s="193">
        <v>97</v>
      </c>
      <c r="B107" s="190">
        <v>913</v>
      </c>
      <c r="C107" s="188" t="s">
        <v>366</v>
      </c>
      <c r="D107" s="188" t="s">
        <v>367</v>
      </c>
    </row>
    <row r="108" spans="1:5" x14ac:dyDescent="0.2">
      <c r="A108" s="193">
        <v>98</v>
      </c>
      <c r="B108" s="190">
        <v>913</v>
      </c>
      <c r="C108" s="188" t="s">
        <v>366</v>
      </c>
      <c r="D108" s="188" t="s">
        <v>370</v>
      </c>
    </row>
    <row r="109" spans="1:5" x14ac:dyDescent="0.2">
      <c r="A109" s="193">
        <v>99</v>
      </c>
      <c r="B109" s="190">
        <v>914</v>
      </c>
      <c r="C109" s="188" t="s">
        <v>371</v>
      </c>
      <c r="D109" s="188" t="s">
        <v>372</v>
      </c>
    </row>
    <row r="110" spans="1:5" x14ac:dyDescent="0.2">
      <c r="A110" s="193">
        <v>100</v>
      </c>
      <c r="B110" s="190">
        <v>914</v>
      </c>
      <c r="C110" s="188" t="s">
        <v>371</v>
      </c>
      <c r="D110" s="188" t="s">
        <v>375</v>
      </c>
    </row>
    <row r="111" spans="1:5" x14ac:dyDescent="0.2">
      <c r="A111" s="193">
        <v>101</v>
      </c>
      <c r="B111" s="190">
        <v>914</v>
      </c>
      <c r="C111" s="188" t="s">
        <v>371</v>
      </c>
      <c r="D111" s="188" t="s">
        <v>377</v>
      </c>
    </row>
    <row r="112" spans="1:5" x14ac:dyDescent="0.2">
      <c r="A112" s="193">
        <v>102</v>
      </c>
      <c r="B112" s="190">
        <v>914</v>
      </c>
      <c r="C112" s="188" t="s">
        <v>371</v>
      </c>
      <c r="D112" s="188" t="s">
        <v>380</v>
      </c>
    </row>
    <row r="113" spans="1:4" x14ac:dyDescent="0.2">
      <c r="A113" s="193">
        <v>103</v>
      </c>
      <c r="B113" s="190">
        <v>922</v>
      </c>
      <c r="C113" s="188" t="s">
        <v>381</v>
      </c>
      <c r="D113" s="188" t="s">
        <v>382</v>
      </c>
    </row>
    <row r="114" spans="1:4" x14ac:dyDescent="0.2">
      <c r="A114" s="193">
        <v>104</v>
      </c>
      <c r="B114" s="190">
        <v>922</v>
      </c>
      <c r="C114" s="188" t="s">
        <v>381</v>
      </c>
      <c r="D114" s="188" t="s">
        <v>384</v>
      </c>
    </row>
    <row r="115" spans="1:4" x14ac:dyDescent="0.2">
      <c r="A115" s="193">
        <v>105</v>
      </c>
      <c r="B115" s="190">
        <v>922</v>
      </c>
      <c r="C115" s="188" t="s">
        <v>381</v>
      </c>
      <c r="D115" s="188" t="s">
        <v>386</v>
      </c>
    </row>
    <row r="116" spans="1:4" x14ac:dyDescent="0.2">
      <c r="A116" s="193">
        <v>106</v>
      </c>
      <c r="B116" s="190">
        <v>922</v>
      </c>
      <c r="C116" s="188" t="s">
        <v>381</v>
      </c>
      <c r="D116" s="188" t="s">
        <v>387</v>
      </c>
    </row>
    <row r="117" spans="1:4" x14ac:dyDescent="0.2">
      <c r="A117" s="193">
        <v>107</v>
      </c>
      <c r="B117" s="190">
        <v>926</v>
      </c>
      <c r="C117" s="188" t="s">
        <v>388</v>
      </c>
      <c r="D117" s="188" t="s">
        <v>390</v>
      </c>
    </row>
  </sheetData>
  <sheetProtection password="CBA4" sheet="1" objects="1" scenarios="1" selectLockedCells="1"/>
  <pageMargins left="0.78749999999999998" right="0.78749999999999998" top="0.98402777777777795" bottom="0.9840277777777779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B27" sqref="B27"/>
    </sheetView>
  </sheetViews>
  <sheetFormatPr defaultColWidth="9.140625" defaultRowHeight="12.75" x14ac:dyDescent="0.2"/>
  <cols>
    <col min="1" max="1" width="7.28515625" style="53" customWidth="1"/>
    <col min="2" max="2" width="24" style="53" customWidth="1"/>
    <col min="3" max="3" width="57.140625" style="53" customWidth="1"/>
    <col min="4" max="11" width="8.5703125" style="53" customWidth="1"/>
    <col min="12" max="16384" width="9.140625" style="53"/>
  </cols>
  <sheetData>
    <row r="1" spans="1:16" s="51" customFormat="1" ht="54" customHeight="1" x14ac:dyDescent="0.2">
      <c r="A1" s="79">
        <v>2024</v>
      </c>
      <c r="B1" s="80" t="str">
        <f>'Seznam dotací'!$B$8</f>
        <v>RČ</v>
      </c>
      <c r="C1" s="81">
        <f>'Seznam dotací'!$A$8</f>
        <v>0</v>
      </c>
      <c r="D1" s="59"/>
      <c r="E1" s="59"/>
      <c r="F1" s="59"/>
    </row>
    <row r="2" spans="1:16" ht="18" customHeight="1" x14ac:dyDescent="0.2">
      <c r="A2" s="194" t="s">
        <v>19</v>
      </c>
      <c r="B2" s="194"/>
      <c r="C2" s="194"/>
      <c r="D2" s="82"/>
      <c r="E2" s="82"/>
    </row>
    <row r="3" spans="1:16" s="51" customFormat="1" ht="36.75" customHeight="1" x14ac:dyDescent="0.2">
      <c r="A3" s="195" t="s">
        <v>20</v>
      </c>
      <c r="B3" s="195"/>
      <c r="C3" s="83" t="str">
        <f>VLOOKUP($C$1,data!$A$1:$H$118,3,FALSE())</f>
        <v>žadatel</v>
      </c>
      <c r="D3" s="84"/>
      <c r="E3" s="84"/>
    </row>
    <row r="4" spans="1:16" s="51" customFormat="1" ht="21.75" customHeight="1" x14ac:dyDescent="0.2">
      <c r="A4" s="195" t="s">
        <v>21</v>
      </c>
      <c r="B4" s="195"/>
      <c r="C4" s="85" t="str">
        <f>VLOOKUP($C$1,data!$A$1:$H$118,4,FALSE())</f>
        <v>projekt</v>
      </c>
      <c r="D4" s="84"/>
      <c r="E4" s="84"/>
    </row>
    <row r="5" spans="1:16" s="51" customFormat="1" ht="21.75" customHeight="1" x14ac:dyDescent="0.2">
      <c r="A5" s="195" t="s">
        <v>22</v>
      </c>
      <c r="B5" s="195"/>
      <c r="C5" s="86" t="str">
        <f>VLOOKUP($C$1,data!$A$1:$H$118,6,FALSE())</f>
        <v>častka celkem</v>
      </c>
      <c r="D5" s="84"/>
      <c r="E5" s="84"/>
    </row>
    <row r="6" spans="1:16" s="51" customFormat="1" ht="18" customHeight="1" x14ac:dyDescent="0.2">
      <c r="A6" s="196" t="s">
        <v>23</v>
      </c>
      <c r="B6" s="196"/>
      <c r="C6" s="196"/>
      <c r="D6" s="84"/>
      <c r="E6" s="84"/>
    </row>
    <row r="7" spans="1:16" s="51" customFormat="1" ht="23.25" customHeight="1" x14ac:dyDescent="0.2">
      <c r="A7" s="199" t="str">
        <f>VLOOKUP($C$1,data!$A$1:$H$118,7,FALSE())</f>
        <v>použití I</v>
      </c>
      <c r="B7" s="199"/>
      <c r="C7" s="199"/>
      <c r="D7" s="84"/>
      <c r="E7" s="84"/>
    </row>
    <row r="8" spans="1:16" s="51" customFormat="1" ht="21" customHeight="1" x14ac:dyDescent="0.2">
      <c r="A8" s="195" t="s">
        <v>24</v>
      </c>
      <c r="B8" s="195"/>
      <c r="C8" s="87" t="str">
        <f>VLOOKUP($C$1,data!$A$1:$H$118,8,FALSE())</f>
        <v xml:space="preserve">termín vyúčtování </v>
      </c>
      <c r="D8" s="84"/>
      <c r="E8" s="84"/>
    </row>
    <row r="9" spans="1:16" ht="27.75" customHeight="1" x14ac:dyDescent="0.2">
      <c r="A9" s="194" t="s">
        <v>25</v>
      </c>
      <c r="B9" s="194"/>
      <c r="C9" s="194"/>
      <c r="D9" s="82"/>
      <c r="E9" s="82"/>
    </row>
    <row r="10" spans="1:16" ht="20.25" customHeight="1" x14ac:dyDescent="0.2">
      <c r="A10" s="88" t="s">
        <v>26</v>
      </c>
      <c r="B10" s="89" t="s">
        <v>27</v>
      </c>
      <c r="C10" s="90" t="s">
        <v>28</v>
      </c>
      <c r="D10" s="82"/>
      <c r="E10" s="82"/>
    </row>
    <row r="11" spans="1:16" ht="18" customHeight="1" x14ac:dyDescent="0.2">
      <c r="A11" s="91">
        <v>1</v>
      </c>
      <c r="B11" s="92"/>
      <c r="C11" s="93"/>
      <c r="D11" s="94" t="s">
        <v>29</v>
      </c>
      <c r="E11" s="95"/>
      <c r="F11" s="96"/>
      <c r="G11" s="96"/>
      <c r="H11" s="96"/>
      <c r="I11" s="96"/>
      <c r="J11" s="96"/>
      <c r="K11" s="96"/>
      <c r="L11" s="96"/>
      <c r="M11" s="96"/>
      <c r="N11" s="96"/>
      <c r="O11" s="96"/>
      <c r="P11" s="96"/>
    </row>
    <row r="12" spans="1:16" ht="18" customHeight="1" x14ac:dyDescent="0.2">
      <c r="A12" s="91">
        <v>2</v>
      </c>
      <c r="B12" s="92"/>
      <c r="C12" s="93"/>
      <c r="D12" s="94" t="s">
        <v>30</v>
      </c>
      <c r="E12" s="95"/>
      <c r="F12" s="96"/>
      <c r="G12" s="96"/>
      <c r="H12" s="96"/>
      <c r="I12" s="96"/>
      <c r="J12" s="96"/>
      <c r="K12" s="96"/>
      <c r="L12" s="96"/>
      <c r="M12" s="96"/>
      <c r="N12" s="96"/>
      <c r="O12" s="96"/>
      <c r="P12" s="96"/>
    </row>
    <row r="13" spans="1:16" ht="18" customHeight="1" x14ac:dyDescent="0.2">
      <c r="A13" s="91">
        <v>3</v>
      </c>
      <c r="B13" s="92"/>
      <c r="C13" s="93"/>
      <c r="D13" s="94" t="s">
        <v>31</v>
      </c>
      <c r="E13" s="95"/>
      <c r="F13" s="96"/>
      <c r="G13" s="96"/>
      <c r="H13" s="96"/>
      <c r="I13" s="96"/>
      <c r="J13" s="96"/>
      <c r="K13" s="96"/>
      <c r="L13" s="96"/>
      <c r="M13" s="96"/>
      <c r="N13" s="96"/>
      <c r="O13" s="96"/>
      <c r="P13" s="96"/>
    </row>
    <row r="14" spans="1:16" ht="18" customHeight="1" x14ac:dyDescent="0.2">
      <c r="A14" s="91">
        <v>4</v>
      </c>
      <c r="B14" s="92"/>
      <c r="C14" s="92"/>
      <c r="D14" s="82"/>
      <c r="E14" s="82"/>
    </row>
    <row r="15" spans="1:16" ht="18" customHeight="1" x14ac:dyDescent="0.2">
      <c r="A15" s="91">
        <v>5</v>
      </c>
      <c r="B15" s="92"/>
      <c r="C15" s="93"/>
      <c r="D15" s="82"/>
      <c r="E15" s="82"/>
    </row>
    <row r="16" spans="1:16" ht="18" customHeight="1" x14ac:dyDescent="0.2">
      <c r="A16" s="91">
        <v>6</v>
      </c>
      <c r="B16" s="92"/>
      <c r="C16" s="93"/>
      <c r="D16" s="82"/>
      <c r="E16" s="82"/>
    </row>
    <row r="17" spans="1:5" ht="18" customHeight="1" x14ac:dyDescent="0.2">
      <c r="A17" s="91">
        <v>7</v>
      </c>
      <c r="B17" s="92"/>
      <c r="C17" s="93"/>
      <c r="D17" s="82"/>
      <c r="E17" s="82"/>
    </row>
    <row r="18" spans="1:5" ht="18" customHeight="1" x14ac:dyDescent="0.2">
      <c r="A18" s="91">
        <v>8</v>
      </c>
      <c r="B18" s="92"/>
      <c r="C18" s="93"/>
      <c r="D18" s="82"/>
      <c r="E18" s="82"/>
    </row>
    <row r="19" spans="1:5" ht="18" customHeight="1" x14ac:dyDescent="0.2">
      <c r="A19" s="91">
        <v>9</v>
      </c>
      <c r="B19" s="92"/>
      <c r="C19" s="93"/>
      <c r="D19" s="82"/>
      <c r="E19" s="82"/>
    </row>
    <row r="20" spans="1:5" ht="18" customHeight="1" x14ac:dyDescent="0.2">
      <c r="A20" s="91">
        <v>10</v>
      </c>
      <c r="B20" s="92"/>
      <c r="C20" s="93"/>
      <c r="D20" s="82"/>
      <c r="E20" s="82"/>
    </row>
    <row r="21" spans="1:5" ht="18" customHeight="1" x14ac:dyDescent="0.2">
      <c r="A21" s="91">
        <v>11</v>
      </c>
      <c r="B21" s="92"/>
      <c r="C21" s="93"/>
      <c r="D21" s="82"/>
      <c r="E21" s="82"/>
    </row>
    <row r="22" spans="1:5" ht="18" customHeight="1" x14ac:dyDescent="0.2">
      <c r="A22" s="91">
        <v>12</v>
      </c>
      <c r="B22" s="92"/>
      <c r="C22" s="93"/>
      <c r="D22" s="82"/>
      <c r="E22" s="82"/>
    </row>
    <row r="23" spans="1:5" ht="18" customHeight="1" x14ac:dyDescent="0.2">
      <c r="A23" s="91">
        <v>13</v>
      </c>
      <c r="B23" s="92"/>
      <c r="C23" s="93"/>
      <c r="D23" s="82"/>
      <c r="E23" s="82"/>
    </row>
    <row r="24" spans="1:5" ht="18" customHeight="1" x14ac:dyDescent="0.2">
      <c r="A24" s="91">
        <v>14</v>
      </c>
      <c r="B24" s="92"/>
      <c r="C24" s="93"/>
      <c r="D24" s="82"/>
      <c r="E24" s="82"/>
    </row>
    <row r="25" spans="1:5" ht="27.75" customHeight="1" x14ac:dyDescent="0.2">
      <c r="B25" s="97">
        <f>SUM(B11:B24)</f>
        <v>0</v>
      </c>
      <c r="C25" s="98" t="s">
        <v>32</v>
      </c>
      <c r="D25" s="82"/>
      <c r="E25" s="82"/>
    </row>
    <row r="26" spans="1:5" ht="19.5" customHeight="1" x14ac:dyDescent="0.2">
      <c r="B26" s="99">
        <v>0</v>
      </c>
      <c r="C26" s="98" t="s">
        <v>33</v>
      </c>
      <c r="D26" s="100" t="s">
        <v>34</v>
      </c>
      <c r="E26" s="82"/>
    </row>
    <row r="27" spans="1:5" ht="19.5" customHeight="1" x14ac:dyDescent="0.2">
      <c r="B27" s="99"/>
      <c r="C27" s="101" t="s">
        <v>35</v>
      </c>
      <c r="D27" s="102" t="s">
        <v>36</v>
      </c>
    </row>
    <row r="28" spans="1:5" ht="19.5" customHeight="1" x14ac:dyDescent="0.2">
      <c r="A28" s="102" t="s">
        <v>37</v>
      </c>
      <c r="B28" s="103"/>
      <c r="C28" s="104"/>
      <c r="D28" s="102" t="s">
        <v>38</v>
      </c>
    </row>
    <row r="29" spans="1:5" ht="15.75" customHeight="1" x14ac:dyDescent="0.2">
      <c r="A29" s="102" t="s">
        <v>39</v>
      </c>
      <c r="B29" s="103"/>
      <c r="C29" s="101"/>
    </row>
    <row r="30" spans="1:5" ht="15.75" customHeight="1" x14ac:dyDescent="0.2">
      <c r="A30" s="102" t="s">
        <v>40</v>
      </c>
      <c r="B30" s="103"/>
      <c r="C30" s="101"/>
    </row>
    <row r="31" spans="1:5" ht="15.75" customHeight="1" x14ac:dyDescent="0.2">
      <c r="A31" s="102" t="s">
        <v>41</v>
      </c>
      <c r="B31" s="103"/>
      <c r="C31" s="101"/>
    </row>
    <row r="32" spans="1:5" ht="19.5" customHeight="1" x14ac:dyDescent="0.2">
      <c r="A32" s="200" t="s">
        <v>42</v>
      </c>
      <c r="B32" s="200"/>
      <c r="C32" s="200"/>
    </row>
    <row r="33" spans="1:3" ht="15" customHeight="1" x14ac:dyDescent="0.2">
      <c r="A33" s="197" t="s">
        <v>43</v>
      </c>
      <c r="B33" s="197"/>
      <c r="C33" s="197"/>
    </row>
    <row r="34" spans="1:3" ht="14.25" customHeight="1" x14ac:dyDescent="0.2">
      <c r="A34" s="197" t="s">
        <v>44</v>
      </c>
      <c r="B34" s="197"/>
      <c r="C34" s="197"/>
    </row>
    <row r="35" spans="1:3" ht="13.5" customHeight="1" x14ac:dyDescent="0.2">
      <c r="A35" s="105"/>
      <c r="B35" s="105"/>
      <c r="C35" s="105"/>
    </row>
    <row r="36" spans="1:3" ht="17.25" customHeight="1" x14ac:dyDescent="0.2">
      <c r="A36" s="102" t="s">
        <v>45</v>
      </c>
      <c r="C36" s="106"/>
    </row>
    <row r="37" spans="1:3" ht="34.5" customHeight="1" x14ac:dyDescent="0.2">
      <c r="A37" s="198" t="s">
        <v>46</v>
      </c>
      <c r="B37" s="198"/>
      <c r="C37" s="107"/>
    </row>
    <row r="38" spans="1:3" x14ac:dyDescent="0.2">
      <c r="A38" s="108"/>
      <c r="B38" s="109"/>
      <c r="C38" s="109"/>
    </row>
    <row r="39" spans="1:3" x14ac:dyDescent="0.2">
      <c r="A39" s="110" t="s">
        <v>47</v>
      </c>
      <c r="B39" s="51"/>
      <c r="C39" s="51"/>
    </row>
    <row r="40" spans="1:3" x14ac:dyDescent="0.2">
      <c r="A40" s="111" t="s">
        <v>48</v>
      </c>
    </row>
  </sheetData>
  <sheetProtection password="CBA4" sheet="1" objects="1" scenarios="1" selectLockedCells="1"/>
  <mergeCells count="12">
    <mergeCell ref="A34:C34"/>
    <mergeCell ref="A37:B37"/>
    <mergeCell ref="A7:C7"/>
    <mergeCell ref="A8:B8"/>
    <mergeCell ref="A9:C9"/>
    <mergeCell ref="A32:C32"/>
    <mergeCell ref="A33:C33"/>
    <mergeCell ref="A2:C2"/>
    <mergeCell ref="A3:B3"/>
    <mergeCell ref="A4:B4"/>
    <mergeCell ref="A5:B5"/>
    <mergeCell ref="A6:C6"/>
  </mergeCells>
  <pageMargins left="0.94027777777777799" right="0.37013888888888902" top="0.4" bottom="0.17013888888888901" header="0.511811023622047" footer="0.511811023622047"/>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zoomScaleNormal="100" workbookViewId="0">
      <selection activeCell="B13" sqref="B13"/>
    </sheetView>
  </sheetViews>
  <sheetFormatPr defaultColWidth="9.140625" defaultRowHeight="12.75" x14ac:dyDescent="0.2"/>
  <cols>
    <col min="1" max="1" width="7.28515625" style="53" customWidth="1"/>
    <col min="2" max="2" width="22.85546875" style="53" customWidth="1"/>
    <col min="3" max="3" width="57.140625" style="53" customWidth="1"/>
    <col min="4" max="4" width="29" style="53" customWidth="1"/>
    <col min="5" max="5" width="3" style="53" hidden="1" customWidth="1"/>
    <col min="6" max="6" width="4" style="53" hidden="1" customWidth="1"/>
    <col min="7" max="22" width="11.5703125" style="53" hidden="1" customWidth="1"/>
    <col min="23" max="16384" width="9.140625" style="53"/>
  </cols>
  <sheetData>
    <row r="1" spans="1:8" s="51" customFormat="1" ht="54" customHeight="1" x14ac:dyDescent="0.2">
      <c r="A1" s="79">
        <v>2024</v>
      </c>
      <c r="B1" s="80" t="str">
        <f>'Seznam dotací'!$B$8</f>
        <v>RČ</v>
      </c>
      <c r="C1" s="81">
        <f>'Seznam dotací'!$A$8</f>
        <v>0</v>
      </c>
      <c r="D1" s="59"/>
      <c r="E1" s="59"/>
      <c r="F1" s="59"/>
    </row>
    <row r="2" spans="1:8" ht="39.75" customHeight="1" x14ac:dyDescent="0.2">
      <c r="A2" s="201" t="s">
        <v>49</v>
      </c>
      <c r="B2" s="201"/>
      <c r="C2" s="201"/>
      <c r="D2" s="82"/>
      <c r="E2" s="82"/>
    </row>
    <row r="3" spans="1:8" s="51" customFormat="1" ht="36.75" customHeight="1" x14ac:dyDescent="0.2">
      <c r="A3" s="195" t="s">
        <v>20</v>
      </c>
      <c r="B3" s="195"/>
      <c r="C3" s="83" t="str">
        <f>VLOOKUP($C$1,data!$A$1:$H$118,3,FALSE())</f>
        <v>žadatel</v>
      </c>
      <c r="D3" s="84"/>
      <c r="E3" s="84">
        <v>1</v>
      </c>
      <c r="F3" s="51">
        <v>101</v>
      </c>
      <c r="G3" s="51" t="s">
        <v>50</v>
      </c>
      <c r="H3" s="51" t="s">
        <v>51</v>
      </c>
    </row>
    <row r="4" spans="1:8" s="51" customFormat="1" ht="21.75" customHeight="1" x14ac:dyDescent="0.2">
      <c r="A4" s="195" t="s">
        <v>52</v>
      </c>
      <c r="B4" s="195"/>
      <c r="C4" s="85" t="str">
        <f>VLOOKUP($C$1,data!$A$1:$H$118,4,FALSE())</f>
        <v>projekt</v>
      </c>
      <c r="D4" s="84"/>
      <c r="E4" s="84">
        <v>2</v>
      </c>
      <c r="F4" s="51">
        <v>109</v>
      </c>
      <c r="G4" s="51" t="s">
        <v>53</v>
      </c>
      <c r="H4" s="51" t="s">
        <v>54</v>
      </c>
    </row>
    <row r="5" spans="1:8" s="51" customFormat="1" ht="21.75" customHeight="1" x14ac:dyDescent="0.2">
      <c r="A5" s="195" t="s">
        <v>22</v>
      </c>
      <c r="B5" s="195"/>
      <c r="C5" s="86" t="str">
        <f>VLOOKUP($C$1,data!$A$1:$H$118,6,FALSE())</f>
        <v>častka celkem</v>
      </c>
      <c r="D5" s="84"/>
      <c r="E5" s="84">
        <v>4</v>
      </c>
      <c r="F5" s="51">
        <v>112</v>
      </c>
      <c r="G5" s="51" t="s">
        <v>55</v>
      </c>
      <c r="H5" s="51" t="s">
        <v>9</v>
      </c>
    </row>
    <row r="6" spans="1:8" s="51" customFormat="1" ht="12.75" customHeight="1" x14ac:dyDescent="0.2">
      <c r="A6" s="196" t="s">
        <v>23</v>
      </c>
      <c r="B6" s="196"/>
      <c r="C6" s="196"/>
      <c r="D6" s="84"/>
      <c r="E6" s="84">
        <v>5</v>
      </c>
      <c r="F6" s="51">
        <v>113</v>
      </c>
      <c r="G6" s="51" t="s">
        <v>56</v>
      </c>
      <c r="H6" s="51" t="s">
        <v>57</v>
      </c>
    </row>
    <row r="7" spans="1:8" s="51" customFormat="1" ht="28.5" customHeight="1" x14ac:dyDescent="0.2">
      <c r="A7" s="199" t="str">
        <f>VLOOKUP($C$1,data!$A$1:$H$118,7,FALSE())</f>
        <v>použití I</v>
      </c>
      <c r="B7" s="199"/>
      <c r="C7" s="199"/>
      <c r="D7" s="84"/>
      <c r="E7" s="84">
        <v>6</v>
      </c>
      <c r="F7" s="51">
        <v>118</v>
      </c>
      <c r="G7" s="51" t="s">
        <v>58</v>
      </c>
      <c r="H7" s="51" t="s">
        <v>10</v>
      </c>
    </row>
    <row r="8" spans="1:8" s="51" customFormat="1" ht="16.5" customHeight="1" x14ac:dyDescent="0.2">
      <c r="A8" s="195" t="s">
        <v>24</v>
      </c>
      <c r="B8" s="195"/>
      <c r="C8" s="87" t="str">
        <f>VLOOKUP($C$1,data!$A$1:$H$118,8,FALSE())</f>
        <v xml:space="preserve">termín vyúčtování </v>
      </c>
      <c r="D8" s="84"/>
      <c r="E8" s="84">
        <v>8</v>
      </c>
      <c r="F8" s="51">
        <v>125</v>
      </c>
      <c r="G8" s="51" t="s">
        <v>59</v>
      </c>
      <c r="H8" s="51" t="s">
        <v>8</v>
      </c>
    </row>
    <row r="9" spans="1:8" s="51" customFormat="1" ht="16.5" customHeight="1" x14ac:dyDescent="0.2">
      <c r="A9" s="112"/>
      <c r="B9" s="112"/>
      <c r="C9" s="113"/>
      <c r="D9" s="84"/>
      <c r="E9" s="84"/>
    </row>
    <row r="10" spans="1:8" ht="18" customHeight="1" x14ac:dyDescent="0.2">
      <c r="A10" s="194" t="s">
        <v>60</v>
      </c>
      <c r="B10" s="194"/>
      <c r="C10" s="194"/>
      <c r="D10" s="82"/>
      <c r="E10" s="82">
        <v>9</v>
      </c>
      <c r="F10" s="53">
        <v>133</v>
      </c>
      <c r="G10" s="53" t="s">
        <v>61</v>
      </c>
      <c r="H10" s="53" t="s">
        <v>62</v>
      </c>
    </row>
    <row r="11" spans="1:8" ht="34.5" customHeight="1" x14ac:dyDescent="0.2">
      <c r="A11" s="194" t="s">
        <v>63</v>
      </c>
      <c r="B11" s="194"/>
      <c r="C11" s="194"/>
      <c r="D11" s="82"/>
    </row>
    <row r="12" spans="1:8" x14ac:dyDescent="0.2">
      <c r="A12" s="114" t="s">
        <v>64</v>
      </c>
      <c r="B12" s="115" t="s">
        <v>27</v>
      </c>
      <c r="C12" s="116" t="s">
        <v>65</v>
      </c>
      <c r="D12" s="82"/>
    </row>
    <row r="13" spans="1:8" ht="26.25" customHeight="1" x14ac:dyDescent="0.2">
      <c r="A13" s="117" t="s">
        <v>66</v>
      </c>
      <c r="B13" s="92"/>
      <c r="C13" s="118"/>
      <c r="D13" s="82"/>
    </row>
    <row r="14" spans="1:8" ht="26.25" customHeight="1" x14ac:dyDescent="0.2">
      <c r="A14" s="117" t="s">
        <v>67</v>
      </c>
      <c r="B14" s="92"/>
      <c r="C14" s="118"/>
      <c r="D14" s="82"/>
    </row>
    <row r="15" spans="1:8" ht="22.5" customHeight="1" x14ac:dyDescent="0.2">
      <c r="A15" s="119" t="s">
        <v>68</v>
      </c>
      <c r="B15" s="120"/>
      <c r="C15" s="121"/>
      <c r="D15" s="82"/>
    </row>
    <row r="16" spans="1:8" ht="22.5" customHeight="1" x14ac:dyDescent="0.2">
      <c r="A16" s="122"/>
      <c r="B16" s="123"/>
      <c r="C16" s="124"/>
      <c r="D16" s="82"/>
    </row>
    <row r="17" spans="1:4" ht="22.5" customHeight="1" x14ac:dyDescent="0.2">
      <c r="A17" s="122"/>
      <c r="B17" s="125"/>
      <c r="C17" s="126"/>
      <c r="D17" s="82"/>
    </row>
    <row r="18" spans="1:4" ht="22.5" customHeight="1" x14ac:dyDescent="0.2">
      <c r="A18" s="127"/>
      <c r="B18" s="125"/>
      <c r="C18" s="126"/>
      <c r="D18" s="82"/>
    </row>
    <row r="19" spans="1:4" ht="22.5" customHeight="1" x14ac:dyDescent="0.2">
      <c r="A19" s="127"/>
      <c r="B19" s="125"/>
      <c r="C19" s="126"/>
      <c r="D19" s="82"/>
    </row>
    <row r="20" spans="1:4" s="51" customFormat="1" ht="22.5" customHeight="1" x14ac:dyDescent="0.2">
      <c r="A20" s="127"/>
      <c r="B20" s="125"/>
      <c r="C20" s="126"/>
      <c r="D20" s="84"/>
    </row>
    <row r="21" spans="1:4" s="51" customFormat="1" ht="22.5" customHeight="1" x14ac:dyDescent="0.2">
      <c r="A21" s="128"/>
      <c r="B21" s="129"/>
      <c r="C21" s="130"/>
      <c r="D21" s="84"/>
    </row>
    <row r="22" spans="1:4" s="51" customFormat="1" ht="45" customHeight="1" x14ac:dyDescent="0.2">
      <c r="A22" s="131" t="s">
        <v>69</v>
      </c>
      <c r="B22" s="132"/>
      <c r="C22" s="133" t="s">
        <v>70</v>
      </c>
      <c r="D22" s="84"/>
    </row>
    <row r="23" spans="1:4" s="51" customFormat="1" ht="21.75" customHeight="1" x14ac:dyDescent="0.2">
      <c r="A23" s="134"/>
      <c r="B23" s="135"/>
      <c r="C23" s="136"/>
      <c r="D23" s="84"/>
    </row>
    <row r="24" spans="1:4" ht="22.5" customHeight="1" x14ac:dyDescent="0.2">
      <c r="A24" s="137" t="s">
        <v>71</v>
      </c>
      <c r="B24" s="138"/>
      <c r="C24" s="139"/>
      <c r="D24" s="82"/>
    </row>
    <row r="25" spans="1:4" ht="50.25" customHeight="1" x14ac:dyDescent="0.2">
      <c r="A25" s="140"/>
      <c r="B25" s="141"/>
      <c r="C25" s="142"/>
      <c r="D25" s="82"/>
    </row>
    <row r="26" spans="1:4" s="51" customFormat="1" ht="45" customHeight="1" x14ac:dyDescent="0.2">
      <c r="A26" s="143" t="s">
        <v>69</v>
      </c>
      <c r="B26" s="144"/>
      <c r="C26" s="145" t="s">
        <v>70</v>
      </c>
      <c r="D26" s="84"/>
    </row>
  </sheetData>
  <sheetProtection password="CBA4" sheet="1" objects="1" scenarios="1" selectLockedCells="1"/>
  <mergeCells count="9">
    <mergeCell ref="A7:C7"/>
    <mergeCell ref="A8:B8"/>
    <mergeCell ref="A10:C10"/>
    <mergeCell ref="A11:C11"/>
    <mergeCell ref="A2:C2"/>
    <mergeCell ref="A3:B3"/>
    <mergeCell ref="A4:B4"/>
    <mergeCell ref="A5:B5"/>
    <mergeCell ref="A6:C6"/>
  </mergeCells>
  <pageMargins left="0.74791666666666701" right="0.35416666666666702" top="0.78749999999999998" bottom="0.15763888888888899" header="0.511811023622047" footer="0.511811023622047"/>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zoomScaleNormal="100" workbookViewId="0">
      <selection activeCell="B12" sqref="B12"/>
    </sheetView>
  </sheetViews>
  <sheetFormatPr defaultColWidth="9.140625" defaultRowHeight="12.75" x14ac:dyDescent="0.2"/>
  <cols>
    <col min="1" max="1" width="7.28515625" style="53" customWidth="1"/>
    <col min="2" max="2" width="23.7109375" style="53" customWidth="1"/>
    <col min="3" max="3" width="57.140625" style="53" customWidth="1"/>
    <col min="4" max="4" width="29" style="53" customWidth="1"/>
    <col min="5" max="5" width="3" style="53" hidden="1" customWidth="1"/>
    <col min="6" max="6" width="4" style="53" hidden="1" customWidth="1"/>
    <col min="7" max="22" width="11.5703125" style="53" hidden="1" customWidth="1"/>
    <col min="23" max="16384" width="9.140625" style="53"/>
  </cols>
  <sheetData>
    <row r="1" spans="1:8" s="51" customFormat="1" ht="54" customHeight="1" x14ac:dyDescent="0.2">
      <c r="A1" s="79">
        <v>2024</v>
      </c>
      <c r="B1" s="80" t="str">
        <f>'Seznam dotací'!$B$8</f>
        <v>RČ</v>
      </c>
      <c r="C1" s="81">
        <f>'Seznam dotací'!$A$8</f>
        <v>0</v>
      </c>
      <c r="D1" s="59"/>
      <c r="E1" s="59"/>
      <c r="F1" s="59"/>
    </row>
    <row r="2" spans="1:8" ht="39.75" customHeight="1" x14ac:dyDescent="0.2">
      <c r="A2" s="206" t="s">
        <v>72</v>
      </c>
      <c r="B2" s="206"/>
      <c r="C2" s="206"/>
      <c r="D2" s="82"/>
      <c r="E2" s="82"/>
    </row>
    <row r="3" spans="1:8" s="51" customFormat="1" ht="36.75" customHeight="1" x14ac:dyDescent="0.2">
      <c r="A3" s="195" t="s">
        <v>20</v>
      </c>
      <c r="B3" s="195"/>
      <c r="C3" s="83" t="str">
        <f>VLOOKUP($C$1,data!$A$1:$H$118,3,FALSE())</f>
        <v>žadatel</v>
      </c>
      <c r="D3" s="84"/>
      <c r="E3" s="84">
        <v>1</v>
      </c>
      <c r="F3" s="51">
        <v>101</v>
      </c>
      <c r="G3" s="51" t="s">
        <v>50</v>
      </c>
      <c r="H3" s="51" t="s">
        <v>51</v>
      </c>
    </row>
    <row r="4" spans="1:8" s="51" customFormat="1" ht="21.75" customHeight="1" x14ac:dyDescent="0.2">
      <c r="A4" s="195" t="s">
        <v>21</v>
      </c>
      <c r="B4" s="195"/>
      <c r="C4" s="85" t="str">
        <f>VLOOKUP($C$1,data!$A$1:$H$118,4,FALSE())</f>
        <v>projekt</v>
      </c>
      <c r="D4" s="84"/>
      <c r="E4" s="84">
        <v>2</v>
      </c>
      <c r="F4" s="51">
        <v>109</v>
      </c>
      <c r="G4" s="51" t="s">
        <v>53</v>
      </c>
      <c r="H4" s="51" t="s">
        <v>54</v>
      </c>
    </row>
    <row r="5" spans="1:8" s="51" customFormat="1" ht="21.75" customHeight="1" x14ac:dyDescent="0.2">
      <c r="A5" s="195" t="s">
        <v>22</v>
      </c>
      <c r="B5" s="195"/>
      <c r="C5" s="86" t="str">
        <f>VLOOKUP($C$1,data!$A$1:$H$118,6,FALSE())</f>
        <v>častka celkem</v>
      </c>
      <c r="D5" s="84"/>
      <c r="E5" s="84">
        <v>4</v>
      </c>
      <c r="F5" s="51">
        <v>112</v>
      </c>
      <c r="G5" s="51" t="s">
        <v>55</v>
      </c>
      <c r="H5" s="51" t="s">
        <v>9</v>
      </c>
    </row>
    <row r="6" spans="1:8" s="51" customFormat="1" ht="22.5" customHeight="1" x14ac:dyDescent="0.2">
      <c r="A6" s="207" t="s">
        <v>73</v>
      </c>
      <c r="B6" s="207"/>
      <c r="C6" s="207"/>
      <c r="D6" s="84"/>
      <c r="E6" s="84">
        <v>5</v>
      </c>
      <c r="F6" s="51">
        <v>113</v>
      </c>
      <c r="G6" s="51" t="s">
        <v>56</v>
      </c>
      <c r="H6" s="51" t="s">
        <v>57</v>
      </c>
    </row>
    <row r="7" spans="1:8" s="51" customFormat="1" ht="27.75" customHeight="1" x14ac:dyDescent="0.2">
      <c r="A7" s="146"/>
      <c r="B7" s="202" t="str">
        <f>VLOOKUP($C$1,data!$A$1:$H$118,5,FALSE())</f>
        <v xml:space="preserve">termín konání </v>
      </c>
      <c r="C7" s="202"/>
      <c r="D7" s="84"/>
      <c r="E7" s="84">
        <v>6</v>
      </c>
      <c r="F7" s="51">
        <v>118</v>
      </c>
      <c r="G7" s="51" t="s">
        <v>58</v>
      </c>
      <c r="H7" s="51" t="s">
        <v>10</v>
      </c>
    </row>
    <row r="8" spans="1:8" s="51" customFormat="1" ht="25.5" customHeight="1" x14ac:dyDescent="0.2">
      <c r="A8" s="203" t="s">
        <v>74</v>
      </c>
      <c r="B8" s="203"/>
      <c r="C8" s="203"/>
      <c r="D8" s="84"/>
    </row>
    <row r="9" spans="1:8" ht="12.75" customHeight="1" x14ac:dyDescent="0.2">
      <c r="A9" s="204" t="s">
        <v>75</v>
      </c>
      <c r="B9" s="204"/>
      <c r="C9" s="204"/>
      <c r="D9" s="82"/>
    </row>
    <row r="10" spans="1:8" ht="33.75" customHeight="1" x14ac:dyDescent="0.2">
      <c r="A10" s="205"/>
      <c r="B10" s="205"/>
      <c r="C10" s="205"/>
      <c r="D10" s="82"/>
    </row>
    <row r="11" spans="1:8" ht="22.5" customHeight="1" x14ac:dyDescent="0.2">
      <c r="A11" s="147" t="s">
        <v>68</v>
      </c>
      <c r="B11" s="135"/>
      <c r="C11" s="148"/>
      <c r="D11" s="82"/>
    </row>
    <row r="12" spans="1:8" ht="22.5" customHeight="1" x14ac:dyDescent="0.2">
      <c r="A12" s="122"/>
      <c r="B12" s="125"/>
      <c r="C12" s="126"/>
      <c r="D12" s="82"/>
    </row>
    <row r="13" spans="1:8" ht="22.5" customHeight="1" x14ac:dyDescent="0.2">
      <c r="A13" s="122"/>
      <c r="B13" s="125"/>
      <c r="C13" s="126"/>
      <c r="D13" s="82"/>
    </row>
    <row r="14" spans="1:8" ht="22.5" customHeight="1" x14ac:dyDescent="0.2">
      <c r="A14" s="122"/>
      <c r="B14" s="125"/>
      <c r="C14" s="126"/>
      <c r="D14" s="82"/>
    </row>
    <row r="15" spans="1:8" ht="22.5" customHeight="1" x14ac:dyDescent="0.2">
      <c r="A15" s="127"/>
      <c r="B15" s="125"/>
      <c r="C15" s="126"/>
      <c r="D15" s="82"/>
    </row>
    <row r="16" spans="1:8" s="51" customFormat="1" ht="22.5" customHeight="1" x14ac:dyDescent="0.2">
      <c r="A16" s="127"/>
      <c r="B16" s="125"/>
      <c r="C16" s="126"/>
      <c r="D16" s="84"/>
    </row>
    <row r="17" spans="1:4" s="51" customFormat="1" ht="22.5" customHeight="1" x14ac:dyDescent="0.2">
      <c r="A17" s="128"/>
      <c r="B17" s="129"/>
      <c r="C17" s="130"/>
      <c r="D17" s="84"/>
    </row>
    <row r="18" spans="1:4" s="51" customFormat="1" ht="45" customHeight="1" x14ac:dyDescent="0.2">
      <c r="A18" s="131" t="s">
        <v>69</v>
      </c>
      <c r="B18" s="132"/>
      <c r="C18" s="133" t="s">
        <v>70</v>
      </c>
      <c r="D18" s="84"/>
    </row>
    <row r="19" spans="1:4" s="51" customFormat="1" ht="21.75" customHeight="1" x14ac:dyDescent="0.2">
      <c r="A19" s="134"/>
      <c r="B19" s="135"/>
      <c r="C19" s="136"/>
      <c r="D19" s="84"/>
    </row>
    <row r="20" spans="1:4" ht="22.5" customHeight="1" x14ac:dyDescent="0.2">
      <c r="A20" s="137" t="s">
        <v>71</v>
      </c>
      <c r="B20" s="138"/>
      <c r="C20" s="139"/>
      <c r="D20" s="82"/>
    </row>
    <row r="21" spans="1:4" ht="50.25" customHeight="1" x14ac:dyDescent="0.2">
      <c r="A21" s="149"/>
      <c r="B21" s="141"/>
      <c r="C21" s="142"/>
      <c r="D21" s="82"/>
    </row>
    <row r="22" spans="1:4" s="51" customFormat="1" ht="45" customHeight="1" x14ac:dyDescent="0.2">
      <c r="A22" s="143" t="s">
        <v>69</v>
      </c>
      <c r="B22" s="144"/>
      <c r="C22" s="145" t="s">
        <v>70</v>
      </c>
      <c r="D22" s="84"/>
    </row>
  </sheetData>
  <sheetProtection password="CBA4" sheet="1" objects="1" scenarios="1" selectLockedCells="1"/>
  <mergeCells count="9">
    <mergeCell ref="B7:C7"/>
    <mergeCell ref="A8:C8"/>
    <mergeCell ref="A9:C9"/>
    <mergeCell ref="A10:C10"/>
    <mergeCell ref="A2:C2"/>
    <mergeCell ref="A3:B3"/>
    <mergeCell ref="A4:B4"/>
    <mergeCell ref="A5:B5"/>
    <mergeCell ref="A6:C6"/>
  </mergeCells>
  <pageMargins left="0.74791666666666701" right="0.35416666666666702" top="0.78749999999999998" bottom="0.15763888888888899" header="0.511811023622047" footer="0.511811023622047"/>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zoomScaleNormal="100" workbookViewId="0">
      <selection activeCell="A11" sqref="A11:C11"/>
    </sheetView>
  </sheetViews>
  <sheetFormatPr defaultColWidth="9.140625" defaultRowHeight="12.75" x14ac:dyDescent="0.2"/>
  <cols>
    <col min="1" max="1" width="7.28515625" style="53" customWidth="1"/>
    <col min="2" max="2" width="22.85546875" style="53" customWidth="1"/>
    <col min="3" max="3" width="57.140625" style="53" customWidth="1"/>
    <col min="4" max="4" width="29" style="53" customWidth="1"/>
    <col min="5" max="5" width="3" style="53" hidden="1" customWidth="1"/>
    <col min="6" max="6" width="4" style="53" hidden="1" customWidth="1"/>
    <col min="7" max="22" width="11.5703125" style="53" hidden="1" customWidth="1"/>
    <col min="23" max="16384" width="9.140625" style="53"/>
  </cols>
  <sheetData>
    <row r="1" spans="1:8" s="51" customFormat="1" ht="54" customHeight="1" x14ac:dyDescent="0.2">
      <c r="A1" s="79">
        <v>2024</v>
      </c>
      <c r="B1" s="80" t="str">
        <f>'Seznam dotací'!$B$8</f>
        <v>RČ</v>
      </c>
      <c r="C1" s="81">
        <f>'Seznam dotací'!$A$8</f>
        <v>0</v>
      </c>
      <c r="D1" s="59"/>
      <c r="E1" s="59"/>
      <c r="F1" s="59"/>
    </row>
    <row r="2" spans="1:8" ht="39.75" customHeight="1" x14ac:dyDescent="0.2">
      <c r="A2" s="206" t="s">
        <v>76</v>
      </c>
      <c r="B2" s="206"/>
      <c r="C2" s="206"/>
      <c r="D2" s="82"/>
      <c r="E2" s="82"/>
    </row>
    <row r="3" spans="1:8" s="51" customFormat="1" ht="36.75" customHeight="1" x14ac:dyDescent="0.2">
      <c r="A3" s="195" t="s">
        <v>20</v>
      </c>
      <c r="B3" s="195"/>
      <c r="C3" s="83" t="str">
        <f>VLOOKUP($C$1,data!$A$1:$H$118,3,FALSE())</f>
        <v>žadatel</v>
      </c>
      <c r="D3" s="84"/>
      <c r="E3" s="84">
        <v>1</v>
      </c>
      <c r="F3" s="51">
        <v>101</v>
      </c>
      <c r="G3" s="51" t="s">
        <v>50</v>
      </c>
      <c r="H3" s="51" t="s">
        <v>51</v>
      </c>
    </row>
    <row r="4" spans="1:8" s="51" customFormat="1" ht="21.75" customHeight="1" x14ac:dyDescent="0.2">
      <c r="A4" s="195" t="s">
        <v>52</v>
      </c>
      <c r="B4" s="195"/>
      <c r="C4" s="85" t="str">
        <f>VLOOKUP($C$1,data!$A$1:$H$118,4,FALSE())</f>
        <v>projekt</v>
      </c>
      <c r="D4" s="84"/>
      <c r="E4" s="84">
        <v>2</v>
      </c>
      <c r="F4" s="51">
        <v>109</v>
      </c>
      <c r="G4" s="51" t="s">
        <v>53</v>
      </c>
      <c r="H4" s="51" t="s">
        <v>54</v>
      </c>
    </row>
    <row r="5" spans="1:8" s="51" customFormat="1" ht="21.75" customHeight="1" x14ac:dyDescent="0.2">
      <c r="A5" s="195" t="s">
        <v>22</v>
      </c>
      <c r="B5" s="195"/>
      <c r="C5" s="86" t="str">
        <f>VLOOKUP($C$1,data!$A$1:$H$118,6,FALSE())</f>
        <v>častka celkem</v>
      </c>
      <c r="D5" s="84"/>
      <c r="E5" s="84">
        <v>4</v>
      </c>
      <c r="F5" s="51">
        <v>112</v>
      </c>
      <c r="G5" s="51" t="s">
        <v>55</v>
      </c>
      <c r="H5" s="51" t="s">
        <v>9</v>
      </c>
    </row>
    <row r="6" spans="1:8" s="51" customFormat="1" ht="12.75" customHeight="1" x14ac:dyDescent="0.2">
      <c r="A6" s="196" t="s">
        <v>23</v>
      </c>
      <c r="B6" s="196"/>
      <c r="C6" s="196"/>
      <c r="D6" s="84"/>
      <c r="E6" s="84">
        <v>5</v>
      </c>
      <c r="F6" s="51">
        <v>113</v>
      </c>
      <c r="G6" s="51" t="s">
        <v>56</v>
      </c>
      <c r="H6" s="51" t="s">
        <v>57</v>
      </c>
    </row>
    <row r="7" spans="1:8" s="51" customFormat="1" ht="27.75" customHeight="1" x14ac:dyDescent="0.2">
      <c r="A7" s="199" t="str">
        <f>VLOOKUP($C$1,data!$A$1:$H$118,7,FALSE())</f>
        <v>použití I</v>
      </c>
      <c r="B7" s="199"/>
      <c r="C7" s="199"/>
      <c r="D7" s="84"/>
      <c r="E7" s="84">
        <v>6</v>
      </c>
      <c r="F7" s="51">
        <v>118</v>
      </c>
      <c r="G7" s="51" t="s">
        <v>58</v>
      </c>
      <c r="H7" s="51" t="s">
        <v>10</v>
      </c>
    </row>
    <row r="8" spans="1:8" s="51" customFormat="1" ht="34.5" customHeight="1" x14ac:dyDescent="0.2">
      <c r="A8" s="195" t="s">
        <v>24</v>
      </c>
      <c r="B8" s="195"/>
      <c r="C8" s="87" t="str">
        <f>VLOOKUP($C$1,data!$A$1:$H$118,8,FALSE())</f>
        <v xml:space="preserve">termín vyúčtování </v>
      </c>
      <c r="D8" s="84"/>
    </row>
    <row r="9" spans="1:8" s="51" customFormat="1" ht="34.5" customHeight="1" x14ac:dyDescent="0.2">
      <c r="A9" s="203" t="s">
        <v>77</v>
      </c>
      <c r="B9" s="203"/>
      <c r="C9" s="203"/>
      <c r="D9" s="84"/>
    </row>
    <row r="10" spans="1:8" ht="12.75" customHeight="1" x14ac:dyDescent="0.2">
      <c r="A10" s="204" t="s">
        <v>78</v>
      </c>
      <c r="B10" s="204"/>
      <c r="C10" s="204"/>
      <c r="D10" s="82"/>
    </row>
    <row r="11" spans="1:8" ht="33.75" customHeight="1" x14ac:dyDescent="0.2">
      <c r="A11" s="208"/>
      <c r="B11" s="208"/>
      <c r="C11" s="208"/>
      <c r="D11" s="82"/>
    </row>
    <row r="12" spans="1:8" ht="22.5" customHeight="1" x14ac:dyDescent="0.2">
      <c r="A12" s="147" t="s">
        <v>68</v>
      </c>
      <c r="B12" s="135"/>
      <c r="C12" s="148"/>
      <c r="D12" s="82"/>
    </row>
    <row r="13" spans="1:8" ht="22.5" customHeight="1" x14ac:dyDescent="0.2">
      <c r="A13" s="150"/>
      <c r="B13" s="151"/>
      <c r="C13" s="152"/>
      <c r="D13" s="82"/>
    </row>
    <row r="14" spans="1:8" ht="22.5" customHeight="1" x14ac:dyDescent="0.2">
      <c r="A14" s="150"/>
      <c r="B14" s="151"/>
      <c r="C14" s="152"/>
      <c r="D14" s="82"/>
    </row>
    <row r="15" spans="1:8" ht="22.5" customHeight="1" x14ac:dyDescent="0.2">
      <c r="A15" s="150"/>
      <c r="B15" s="151"/>
      <c r="C15" s="152"/>
      <c r="D15" s="82"/>
    </row>
    <row r="16" spans="1:8" ht="22.5" customHeight="1" x14ac:dyDescent="0.2">
      <c r="A16" s="153"/>
      <c r="B16" s="151"/>
      <c r="C16" s="152"/>
      <c r="D16" s="82"/>
    </row>
    <row r="17" spans="1:4" s="51" customFormat="1" ht="22.5" customHeight="1" x14ac:dyDescent="0.2">
      <c r="A17" s="153"/>
      <c r="B17" s="151"/>
      <c r="C17" s="152"/>
      <c r="D17" s="84"/>
    </row>
    <row r="18" spans="1:4" s="51" customFormat="1" ht="22.5" customHeight="1" x14ac:dyDescent="0.2">
      <c r="A18" s="154"/>
      <c r="B18" s="155"/>
      <c r="C18" s="156"/>
      <c r="D18" s="84"/>
    </row>
    <row r="19" spans="1:4" s="51" customFormat="1" ht="45" customHeight="1" x14ac:dyDescent="0.2">
      <c r="A19" s="131" t="s">
        <v>69</v>
      </c>
      <c r="B19" s="157"/>
      <c r="C19" s="133" t="s">
        <v>70</v>
      </c>
      <c r="D19" s="84"/>
    </row>
    <row r="20" spans="1:4" s="51" customFormat="1" ht="21.75" customHeight="1" x14ac:dyDescent="0.2">
      <c r="A20" s="134"/>
      <c r="B20" s="135"/>
      <c r="C20" s="136"/>
      <c r="D20" s="84"/>
    </row>
    <row r="21" spans="1:4" ht="22.5" customHeight="1" x14ac:dyDescent="0.2">
      <c r="A21" s="137" t="s">
        <v>71</v>
      </c>
      <c r="B21" s="138"/>
      <c r="C21" s="139"/>
      <c r="D21" s="82"/>
    </row>
    <row r="22" spans="1:4" ht="50.25" customHeight="1" x14ac:dyDescent="0.2">
      <c r="A22" s="149"/>
      <c r="B22" s="141"/>
      <c r="C22" s="142"/>
      <c r="D22" s="82"/>
    </row>
    <row r="23" spans="1:4" s="51" customFormat="1" ht="45" customHeight="1" x14ac:dyDescent="0.2">
      <c r="A23" s="143" t="s">
        <v>69</v>
      </c>
      <c r="B23" s="144"/>
      <c r="C23" s="145" t="s">
        <v>70</v>
      </c>
      <c r="D23" s="84"/>
    </row>
  </sheetData>
  <sheetProtection password="CBA4" sheet="1" objects="1" scenarios="1" selectLockedCells="1"/>
  <mergeCells count="10">
    <mergeCell ref="A7:C7"/>
    <mergeCell ref="A8:B8"/>
    <mergeCell ref="A9:C9"/>
    <mergeCell ref="A10:C10"/>
    <mergeCell ref="A11:C11"/>
    <mergeCell ref="A2:C2"/>
    <mergeCell ref="A3:B3"/>
    <mergeCell ref="A4:B4"/>
    <mergeCell ref="A5:B5"/>
    <mergeCell ref="A6:C6"/>
  </mergeCells>
  <pageMargins left="0.78749999999999998" right="0.51180555555555596" top="0.74791666666666701" bottom="0.74791666666666701" header="0.511811023622047" footer="0.511811023622047"/>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zoomScaleNormal="100" workbookViewId="0">
      <selection activeCell="C5" sqref="C5"/>
    </sheetView>
  </sheetViews>
  <sheetFormatPr defaultColWidth="9.140625" defaultRowHeight="12.75" x14ac:dyDescent="0.2"/>
  <cols>
    <col min="1" max="1" width="7.28515625" style="53" customWidth="1"/>
    <col min="2" max="2" width="22.85546875" style="53" customWidth="1"/>
    <col min="3" max="3" width="57.140625" style="53" customWidth="1"/>
    <col min="4" max="4" width="29" style="53" customWidth="1"/>
    <col min="5" max="5" width="3" style="53" hidden="1" customWidth="1"/>
    <col min="6" max="6" width="4" style="53" hidden="1" customWidth="1"/>
    <col min="7" max="22" width="11.5703125" style="53" hidden="1" customWidth="1"/>
    <col min="23" max="16384" width="9.140625" style="53"/>
  </cols>
  <sheetData>
    <row r="1" spans="1:8" s="51" customFormat="1" ht="54" customHeight="1" x14ac:dyDescent="0.2">
      <c r="A1" s="158">
        <v>2024</v>
      </c>
      <c r="B1" s="159" t="str">
        <f>VLOOKUP($C$1,data!$A$1:$H$118,2,FALSE())</f>
        <v>RČO</v>
      </c>
      <c r="C1" s="81">
        <f>'Seznam dotací'!$A$8</f>
        <v>0</v>
      </c>
      <c r="D1" s="59"/>
      <c r="E1" s="59"/>
      <c r="F1" s="59"/>
    </row>
    <row r="2" spans="1:8" ht="39.75" customHeight="1" x14ac:dyDescent="0.2">
      <c r="A2" s="206" t="s">
        <v>79</v>
      </c>
      <c r="B2" s="206"/>
      <c r="C2" s="206"/>
      <c r="D2" s="82"/>
      <c r="E2" s="82"/>
    </row>
    <row r="3" spans="1:8" ht="34.5" customHeight="1" x14ac:dyDescent="0.2">
      <c r="A3" s="211" t="s">
        <v>80</v>
      </c>
      <c r="B3" s="211"/>
      <c r="C3" s="160" t="str">
        <f>VLOOKUP($C$1,data!$A$1:$H$118,3,FALSE())</f>
        <v>žadatel</v>
      </c>
      <c r="D3" s="82"/>
      <c r="E3" s="82"/>
    </row>
    <row r="4" spans="1:8" s="51" customFormat="1" ht="27" customHeight="1" x14ac:dyDescent="0.2">
      <c r="A4" s="212" t="s">
        <v>81</v>
      </c>
      <c r="B4" s="212"/>
      <c r="C4" s="161" t="str">
        <f>VLOOKUP($C$1,data!$A$1:$H$118,4,FALSE())</f>
        <v>projekt</v>
      </c>
      <c r="D4" s="84"/>
      <c r="E4" s="84">
        <v>1</v>
      </c>
      <c r="F4" s="51">
        <v>101</v>
      </c>
      <c r="G4" s="51" t="s">
        <v>50</v>
      </c>
      <c r="H4" s="51" t="s">
        <v>51</v>
      </c>
    </row>
    <row r="5" spans="1:8" s="51" customFormat="1" ht="25.5" customHeight="1" x14ac:dyDescent="0.2">
      <c r="A5" s="213" t="s">
        <v>82</v>
      </c>
      <c r="B5" s="213"/>
      <c r="C5" s="162"/>
      <c r="D5" s="84"/>
      <c r="E5" s="84">
        <v>2</v>
      </c>
      <c r="F5" s="51">
        <v>109</v>
      </c>
      <c r="G5" s="51" t="s">
        <v>53</v>
      </c>
      <c r="H5" s="51" t="s">
        <v>54</v>
      </c>
    </row>
    <row r="6" spans="1:8" s="51" customFormat="1" ht="25.5" customHeight="1" x14ac:dyDescent="0.2">
      <c r="A6" s="209" t="s">
        <v>83</v>
      </c>
      <c r="B6" s="209"/>
      <c r="C6" s="163"/>
      <c r="D6" s="84"/>
      <c r="E6" s="84"/>
    </row>
    <row r="7" spans="1:8" s="51" customFormat="1" ht="25.5" customHeight="1" x14ac:dyDescent="0.2">
      <c r="A7" s="209" t="s">
        <v>84</v>
      </c>
      <c r="B7" s="209"/>
      <c r="C7" s="163"/>
      <c r="D7" s="84"/>
      <c r="E7" s="84"/>
    </row>
    <row r="8" spans="1:8" s="51" customFormat="1" ht="25.5" customHeight="1" x14ac:dyDescent="0.2">
      <c r="A8" s="210" t="s">
        <v>85</v>
      </c>
      <c r="B8" s="210"/>
      <c r="C8" s="164"/>
      <c r="D8" s="84"/>
      <c r="E8" s="84">
        <v>5</v>
      </c>
      <c r="F8" s="51">
        <v>113</v>
      </c>
      <c r="G8" s="51" t="s">
        <v>56</v>
      </c>
      <c r="H8" s="51" t="s">
        <v>57</v>
      </c>
    </row>
    <row r="9" spans="1:8" s="51" customFormat="1" ht="12.75" customHeight="1" x14ac:dyDescent="0.2">
      <c r="A9" s="165"/>
      <c r="B9" s="151"/>
      <c r="C9" s="166"/>
      <c r="D9" s="84"/>
    </row>
    <row r="10" spans="1:8" ht="21" customHeight="1" x14ac:dyDescent="0.2">
      <c r="A10" s="167" t="s">
        <v>86</v>
      </c>
      <c r="B10" s="168"/>
      <c r="C10" s="169"/>
      <c r="D10" s="82"/>
    </row>
    <row r="11" spans="1:8" ht="21" customHeight="1" x14ac:dyDescent="0.2">
      <c r="A11" s="150" t="s">
        <v>87</v>
      </c>
      <c r="B11" s="151"/>
      <c r="C11" s="152"/>
      <c r="D11" s="82"/>
    </row>
    <row r="12" spans="1:8" ht="21" customHeight="1" x14ac:dyDescent="0.2">
      <c r="A12" s="150" t="s">
        <v>88</v>
      </c>
      <c r="B12" s="151"/>
      <c r="C12" s="152"/>
      <c r="D12" s="82"/>
    </row>
    <row r="13" spans="1:8" ht="21" customHeight="1" x14ac:dyDescent="0.2">
      <c r="A13" s="150" t="s">
        <v>89</v>
      </c>
      <c r="B13" s="151"/>
      <c r="C13" s="152"/>
      <c r="D13" s="82"/>
    </row>
    <row r="14" spans="1:8" ht="21" customHeight="1" x14ac:dyDescent="0.2">
      <c r="A14" s="150" t="s">
        <v>90</v>
      </c>
      <c r="B14" s="151"/>
      <c r="C14" s="152"/>
      <c r="D14" s="82"/>
    </row>
    <row r="15" spans="1:8" ht="122.25" customHeight="1" x14ac:dyDescent="0.2">
      <c r="A15" s="170" t="s">
        <v>91</v>
      </c>
      <c r="B15" s="171"/>
      <c r="C15" s="172"/>
      <c r="D15" s="82"/>
    </row>
    <row r="16" spans="1:8" s="51" customFormat="1" ht="33.75" customHeight="1" x14ac:dyDescent="0.2">
      <c r="A16" s="173" t="s">
        <v>69</v>
      </c>
      <c r="B16" s="174"/>
      <c r="C16" s="175" t="s">
        <v>391</v>
      </c>
      <c r="D16" s="84"/>
    </row>
    <row r="17" spans="1:4" s="51" customFormat="1" ht="22.5" customHeight="1" x14ac:dyDescent="0.2">
      <c r="A17" s="134"/>
      <c r="B17" s="135"/>
      <c r="C17" s="136"/>
      <c r="D17" s="84"/>
    </row>
    <row r="18" spans="1:4" s="51" customFormat="1" ht="45" customHeight="1" x14ac:dyDescent="0.2">
      <c r="A18" s="53"/>
      <c r="B18" s="53"/>
      <c r="C18" s="53"/>
      <c r="D18" s="84"/>
    </row>
  </sheetData>
  <sheetProtection password="CBA4" sheet="1" objects="1" scenarios="1" selectLockedCells="1"/>
  <mergeCells count="7">
    <mergeCell ref="A7:B7"/>
    <mergeCell ref="A8:B8"/>
    <mergeCell ref="A2:C2"/>
    <mergeCell ref="A3:B3"/>
    <mergeCell ref="A4:B4"/>
    <mergeCell ref="A5:B5"/>
    <mergeCell ref="A6:B6"/>
  </mergeCells>
  <pageMargins left="0.78749999999999998" right="0.51180555555555596" top="0.74791666666666701" bottom="0.74791666666666701" header="0.511811023622047" footer="0.511811023622047"/>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39"/>
  <sheetViews>
    <sheetView topLeftCell="A16" zoomScaleNormal="100" workbookViewId="0">
      <selection activeCell="B1" sqref="B1:B35"/>
    </sheetView>
  </sheetViews>
  <sheetFormatPr defaultColWidth="9.140625" defaultRowHeight="12.75" x14ac:dyDescent="0.2"/>
  <cols>
    <col min="1" max="1" width="4.7109375" style="176" customWidth="1"/>
    <col min="2" max="2" width="255.5703125" style="176" customWidth="1"/>
    <col min="3" max="16384" width="9.140625" style="176"/>
  </cols>
  <sheetData>
    <row r="1" spans="2:2" ht="18.75" x14ac:dyDescent="0.2">
      <c r="B1" s="177" t="s">
        <v>92</v>
      </c>
    </row>
    <row r="2" spans="2:2" ht="19.5" customHeight="1" x14ac:dyDescent="0.2">
      <c r="B2" s="178" t="s">
        <v>392</v>
      </c>
    </row>
    <row r="3" spans="2:2" ht="19.5" customHeight="1" x14ac:dyDescent="0.2">
      <c r="B3" s="179"/>
    </row>
    <row r="4" spans="2:2" ht="23.25" customHeight="1" x14ac:dyDescent="0.2">
      <c r="B4" s="180"/>
    </row>
    <row r="5" spans="2:2" ht="15.75" x14ac:dyDescent="0.2">
      <c r="B5" s="181" t="s">
        <v>93</v>
      </c>
    </row>
    <row r="6" spans="2:2" ht="15.75" x14ac:dyDescent="0.2">
      <c r="B6" s="181" t="s">
        <v>94</v>
      </c>
    </row>
    <row r="7" spans="2:2" ht="15.75" x14ac:dyDescent="0.2">
      <c r="B7" s="181" t="s">
        <v>95</v>
      </c>
    </row>
    <row r="8" spans="2:2" ht="31.5" x14ac:dyDescent="0.2">
      <c r="B8" s="181" t="s">
        <v>96</v>
      </c>
    </row>
    <row r="9" spans="2:2" ht="42" customHeight="1" x14ac:dyDescent="0.2">
      <c r="B9" s="182" t="s">
        <v>97</v>
      </c>
    </row>
    <row r="10" spans="2:2" ht="47.25" x14ac:dyDescent="0.2">
      <c r="B10" s="182" t="s">
        <v>98</v>
      </c>
    </row>
    <row r="11" spans="2:2" ht="25.5" x14ac:dyDescent="0.2">
      <c r="B11" s="183" t="s">
        <v>99</v>
      </c>
    </row>
    <row r="12" spans="2:2" ht="15.75" x14ac:dyDescent="0.2">
      <c r="B12" s="182" t="s">
        <v>100</v>
      </c>
    </row>
    <row r="13" spans="2:2" ht="31.5" x14ac:dyDescent="0.2">
      <c r="B13" s="182" t="s">
        <v>101</v>
      </c>
    </row>
    <row r="14" spans="2:2" ht="15.75" x14ac:dyDescent="0.2">
      <c r="B14" s="182" t="s">
        <v>102</v>
      </c>
    </row>
    <row r="15" spans="2:2" ht="63" x14ac:dyDescent="0.2">
      <c r="B15" s="182" t="s">
        <v>393</v>
      </c>
    </row>
    <row r="16" spans="2:2" ht="15.75" x14ac:dyDescent="0.2">
      <c r="B16" s="182" t="s">
        <v>103</v>
      </c>
    </row>
    <row r="17" spans="2:2" ht="15.75" x14ac:dyDescent="0.2">
      <c r="B17" s="182" t="s">
        <v>104</v>
      </c>
    </row>
    <row r="18" spans="2:2" ht="15.75" x14ac:dyDescent="0.2">
      <c r="B18" s="182" t="s">
        <v>105</v>
      </c>
    </row>
    <row r="19" spans="2:2" ht="15.75" x14ac:dyDescent="0.2">
      <c r="B19" s="182" t="s">
        <v>106</v>
      </c>
    </row>
    <row r="20" spans="2:2" ht="15.75" x14ac:dyDescent="0.2">
      <c r="B20" s="182" t="s">
        <v>107</v>
      </c>
    </row>
    <row r="21" spans="2:2" ht="31.5" x14ac:dyDescent="0.2">
      <c r="B21" s="182" t="s">
        <v>108</v>
      </c>
    </row>
    <row r="22" spans="2:2" ht="31.5" x14ac:dyDescent="0.2">
      <c r="B22" s="182" t="s">
        <v>109</v>
      </c>
    </row>
    <row r="23" spans="2:2" ht="31.5" x14ac:dyDescent="0.2">
      <c r="B23" s="182" t="s">
        <v>110</v>
      </c>
    </row>
    <row r="24" spans="2:2" ht="31.5" x14ac:dyDescent="0.2">
      <c r="B24" s="182" t="s">
        <v>111</v>
      </c>
    </row>
    <row r="25" spans="2:2" ht="15.75" x14ac:dyDescent="0.2">
      <c r="B25" s="182" t="s">
        <v>112</v>
      </c>
    </row>
    <row r="26" spans="2:2" ht="15.75" x14ac:dyDescent="0.2">
      <c r="B26" s="182" t="s">
        <v>113</v>
      </c>
    </row>
    <row r="27" spans="2:2" ht="15.75" x14ac:dyDescent="0.2">
      <c r="B27" s="182" t="s">
        <v>114</v>
      </c>
    </row>
    <row r="28" spans="2:2" ht="31.5" x14ac:dyDescent="0.2">
      <c r="B28" s="182" t="s">
        <v>115</v>
      </c>
    </row>
    <row r="29" spans="2:2" ht="15.75" x14ac:dyDescent="0.2">
      <c r="B29" s="184" t="s">
        <v>116</v>
      </c>
    </row>
    <row r="30" spans="2:2" ht="15.75" x14ac:dyDescent="0.2">
      <c r="B30" s="184"/>
    </row>
    <row r="31" spans="2:2" ht="15.75" x14ac:dyDescent="0.2">
      <c r="B31" s="182" t="s">
        <v>394</v>
      </c>
    </row>
    <row r="32" spans="2:2" ht="15.75" x14ac:dyDescent="0.2">
      <c r="B32" s="182" t="s">
        <v>395</v>
      </c>
    </row>
    <row r="33" spans="2:6" ht="15.75" x14ac:dyDescent="0.2">
      <c r="B33" s="182" t="s">
        <v>117</v>
      </c>
    </row>
    <row r="34" spans="2:6" ht="15.75" x14ac:dyDescent="0.2">
      <c r="B34" s="182" t="s">
        <v>118</v>
      </c>
    </row>
    <row r="35" spans="2:6" x14ac:dyDescent="0.2">
      <c r="B35" s="176" t="s">
        <v>119</v>
      </c>
    </row>
    <row r="39" spans="2:6" x14ac:dyDescent="0.2">
      <c r="F39" s="176" t="s">
        <v>120</v>
      </c>
    </row>
  </sheetData>
  <sheetProtection password="CBA4" sheet="1" objects="1" scenarios="1" selectLockedCells="1" selectUnlockedCells="1"/>
  <pageMargins left="0.7" right="0.7" top="0.78749999999999998" bottom="0.78749999999999998"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12</TotalTime>
  <Application>Microsoft Excel</Application>
  <DocSecurity>0</DocSecurity>
  <ScaleCrop>false</ScaleCrop>
  <HeadingPairs>
    <vt:vector size="4" baseType="variant">
      <vt:variant>
        <vt:lpstr>listy</vt:lpstr>
      </vt:variant>
      <vt:variant>
        <vt:i4>8</vt:i4>
      </vt:variant>
      <vt:variant>
        <vt:lpstr>Pojmenované oblasti</vt:lpstr>
      </vt:variant>
      <vt:variant>
        <vt:i4>6</vt:i4>
      </vt:variant>
    </vt:vector>
  </HeadingPairs>
  <TitlesOfParts>
    <vt:vector size="14" baseType="lpstr">
      <vt:lpstr>data</vt:lpstr>
      <vt:lpstr>Seznam dotací</vt:lpstr>
      <vt:lpstr>Vyúčtování</vt:lpstr>
      <vt:lpstr>Souhlas se změnou účelu</vt:lpstr>
      <vt:lpstr>Souhlas se změnou termínu</vt:lpstr>
      <vt:lpstr>Prodloužení termínu vyúčtování</vt:lpstr>
      <vt:lpstr>Zápis delegáta o konání akce</vt:lpstr>
      <vt:lpstr>Závazné pokyny k vyúčtování</vt:lpstr>
      <vt:lpstr>data!Oblast_tisku</vt:lpstr>
      <vt:lpstr>'Prodloužení termínu vyúčtování'!Oblast_tisku</vt:lpstr>
      <vt:lpstr>'Souhlas se změnou termínu'!Oblast_tisku</vt:lpstr>
      <vt:lpstr>'Souhlas se změnou účelu'!Oblast_tisku</vt:lpstr>
      <vt:lpstr>Vyúčtování!Oblast_tisku</vt:lpstr>
      <vt:lpstr>'Zápis delegáta o konání akce'!Oblast_tisku</vt:lpstr>
    </vt:vector>
  </TitlesOfParts>
  <Company>UMCP13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PardubickyB</dc:creator>
  <cp:lastModifiedBy>student</cp:lastModifiedBy>
  <cp:revision>5</cp:revision>
  <cp:lastPrinted>2024-01-04T14:31:52Z</cp:lastPrinted>
  <dcterms:created xsi:type="dcterms:W3CDTF">2004-03-05T10:39:25Z</dcterms:created>
  <dcterms:modified xsi:type="dcterms:W3CDTF">2024-05-31T07:23:35Z</dcterms:modified>
  <dc:language>cs-CZ</dc:language>
</cp:coreProperties>
</file>