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'List1'!$A$1:$K$65</definedName>
  </definedNames>
  <calcPr fullCalcOnLoad="1"/>
</workbook>
</file>

<file path=xl/sharedStrings.xml><?xml version="1.0" encoding="utf-8"?>
<sst xmlns="http://schemas.openxmlformats.org/spreadsheetml/2006/main" count="81" uniqueCount="74">
  <si>
    <t>Středisko sociálních služeb</t>
  </si>
  <si>
    <t xml:space="preserve">Rozbor hospodaření </t>
  </si>
  <si>
    <t xml:space="preserve"> ke dni</t>
  </si>
  <si>
    <t>IČO  00 639 541</t>
  </si>
  <si>
    <t xml:space="preserve">Hlavní činnost </t>
  </si>
  <si>
    <t>Doplňková činnost</t>
  </si>
  <si>
    <t>schválený rozpočet</t>
  </si>
  <si>
    <t>upravený rozpočet</t>
  </si>
  <si>
    <t xml:space="preserve">čerpání </t>
  </si>
  <si>
    <t>%</t>
  </si>
  <si>
    <t>a</t>
  </si>
  <si>
    <t>b</t>
  </si>
  <si>
    <t>c</t>
  </si>
  <si>
    <t>d</t>
  </si>
  <si>
    <t>e</t>
  </si>
  <si>
    <t>f</t>
  </si>
  <si>
    <t>g</t>
  </si>
  <si>
    <t>h</t>
  </si>
  <si>
    <t xml:space="preserve">VÝNOSY                                                                            </t>
  </si>
  <si>
    <t>Neinvestiční příspěvek od MČ UZ 079</t>
  </si>
  <si>
    <t>účelová dotace v rámci grantového a dotačního řízení</t>
  </si>
  <si>
    <t>účelová dotace v rámci grant.a dotačního řízení  UZ 13305</t>
  </si>
  <si>
    <t>účelová dotace v rámci grant.a dotačního řízení  UZ 115</t>
  </si>
  <si>
    <t>VZ - výnosy  denní stacionář</t>
  </si>
  <si>
    <t>VZ - výnosy  PS (terén)</t>
  </si>
  <si>
    <t xml:space="preserve">VZ - výnosy jídelna </t>
  </si>
  <si>
    <t>VZ výnosy nájem LUKÁŠ</t>
  </si>
  <si>
    <t>použítí RF-dar</t>
  </si>
  <si>
    <t xml:space="preserve">použití FRM </t>
  </si>
  <si>
    <t>výnosy ostatní                                  / doplňková činnost</t>
  </si>
  <si>
    <t xml:space="preserve">NÁKLADY                                                       </t>
  </si>
  <si>
    <t xml:space="preserve">  - z toho materiál </t>
  </si>
  <si>
    <t xml:space="preserve">  - z toho potraviny </t>
  </si>
  <si>
    <t xml:space="preserve">  - z toho energie</t>
  </si>
  <si>
    <r>
      <rPr>
        <i/>
        <sz val="11"/>
        <rFont val="Arial CE"/>
        <family val="2"/>
      </rPr>
      <t xml:space="preserve">  - z toho energie  </t>
    </r>
    <r>
      <rPr>
        <i/>
        <sz val="11"/>
        <color indexed="60"/>
        <rFont val="Arial CE"/>
        <family val="2"/>
      </rPr>
      <t>UZ 079</t>
    </r>
  </si>
  <si>
    <t xml:space="preserve">  - z toho opravy a údržba</t>
  </si>
  <si>
    <t xml:space="preserve">  - z toho cestovné</t>
  </si>
  <si>
    <t xml:space="preserve">  - z toho náklady na reprezentaci</t>
  </si>
  <si>
    <t xml:space="preserve">  - z toho služby </t>
  </si>
  <si>
    <r>
      <rPr>
        <i/>
        <sz val="11"/>
        <rFont val="Arial CE"/>
        <family val="2"/>
      </rPr>
      <t xml:space="preserve">  - z toho MP, OON  </t>
    </r>
    <r>
      <rPr>
        <i/>
        <sz val="11"/>
        <color indexed="60"/>
        <rFont val="Arial CE"/>
        <family val="2"/>
      </rPr>
      <t xml:space="preserve">UZ 079 </t>
    </r>
    <r>
      <rPr>
        <i/>
        <sz val="11"/>
        <rFont val="Arial CE"/>
        <family val="2"/>
      </rPr>
      <t xml:space="preserve">    </t>
    </r>
  </si>
  <si>
    <t xml:space="preserve">  - z toho MP, OON      účelová dotace   </t>
  </si>
  <si>
    <t xml:space="preserve">  - z toho MP, OON      účelová dotace  UZ 13305</t>
  </si>
  <si>
    <t xml:space="preserve">  - z toho MP, OON      účelová dotace   UZ 115</t>
  </si>
  <si>
    <t xml:space="preserve"> - z toho MP, OON </t>
  </si>
  <si>
    <r>
      <rPr>
        <i/>
        <sz val="11"/>
        <rFont val="Arial CE"/>
        <family val="2"/>
      </rPr>
      <t xml:space="preserve">  - z toho odvody (ZP, SP)</t>
    </r>
    <r>
      <rPr>
        <i/>
        <sz val="11"/>
        <color indexed="60"/>
        <rFont val="Arial CE"/>
        <family val="2"/>
      </rPr>
      <t xml:space="preserve"> UZ 079</t>
    </r>
  </si>
  <si>
    <t xml:space="preserve">  - z toho odvody (ZP, SP) účelová dotace</t>
  </si>
  <si>
    <t xml:space="preserve">  - z toho odvody (ZP, SP) účelová dotace UZ 13305</t>
  </si>
  <si>
    <t xml:space="preserve">  - z toho odvody (ZP, SP) účelová dotace UZ 115</t>
  </si>
  <si>
    <t xml:space="preserve"> - z toho ostatní náklady (pojištění úraz a nem. z pov.)</t>
  </si>
  <si>
    <r>
      <rPr>
        <i/>
        <sz val="11"/>
        <rFont val="Arial CE"/>
        <family val="2"/>
      </rPr>
      <t xml:space="preserve">  - z toho odvody FKSP </t>
    </r>
    <r>
      <rPr>
        <i/>
        <sz val="11"/>
        <color indexed="60"/>
        <rFont val="Arial CE"/>
        <family val="2"/>
      </rPr>
      <t>UZ 079</t>
    </r>
  </si>
  <si>
    <t xml:space="preserve">  - z toho odvody (příspěvek strav., školení)</t>
  </si>
  <si>
    <t xml:space="preserve"> - z toho odvody (FKSP) účel.dotace</t>
  </si>
  <si>
    <t xml:space="preserve"> - z toho odvody (FKSP) účel.dotace UZ 13305</t>
  </si>
  <si>
    <t xml:space="preserve"> - z toho odvody (FKSP) účel.dotace  UZ 115</t>
  </si>
  <si>
    <t xml:space="preserve">  - z toho daně a poplatky</t>
  </si>
  <si>
    <t xml:space="preserve">  - smluvní pokuty a a úroky z prodlení</t>
  </si>
  <si>
    <t xml:space="preserve">  - smluvní pokuty a penále</t>
  </si>
  <si>
    <t xml:space="preserve">  - z toho manka a škody</t>
  </si>
  <si>
    <t xml:space="preserve">  - z toho ostatní náklady (pojištění)</t>
  </si>
  <si>
    <t xml:space="preserve">  - z toho odpisy účetní  UZ 079</t>
  </si>
  <si>
    <t xml:space="preserve"> - z toho DDHM  </t>
  </si>
  <si>
    <t xml:space="preserve"> - z toho srážková daň z úroků</t>
  </si>
  <si>
    <t>Výnosy celkem</t>
  </si>
  <si>
    <t>Náklady celkem</t>
  </si>
  <si>
    <t xml:space="preserve">Zisk (+), ztráta (-) </t>
  </si>
  <si>
    <t>x</t>
  </si>
  <si>
    <t xml:space="preserve"> </t>
  </si>
  <si>
    <t>VZ - vlastní zdroje</t>
  </si>
  <si>
    <t>čerp.FRM</t>
  </si>
  <si>
    <t xml:space="preserve"> - z toho MP </t>
  </si>
  <si>
    <t xml:space="preserve"> - z toho odvody (FKSP) </t>
  </si>
  <si>
    <t xml:space="preserve">  - z toho dar - jídlonosiče UZ 0410</t>
  </si>
  <si>
    <t xml:space="preserve"> - z toho DDHM  použití z daru UZ 0410</t>
  </si>
  <si>
    <t>z toho odvody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</si>
</sst>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0\ %"/>
  </numFmts>
  <fonts count="61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1"/>
      <color indexed="53"/>
      <name val="Arial CE"/>
      <family val="2"/>
    </font>
    <font>
      <i/>
      <sz val="11"/>
      <color indexed="8"/>
      <name val="Arial CE"/>
      <family val="2"/>
    </font>
    <font>
      <i/>
      <sz val="8"/>
      <name val="Arial CE"/>
      <family val="2"/>
    </font>
    <font>
      <i/>
      <sz val="11"/>
      <color indexed="49"/>
      <name val="Arial CE"/>
      <family val="2"/>
    </font>
    <font>
      <i/>
      <sz val="11"/>
      <color indexed="60"/>
      <name val="Arial CE"/>
      <family val="2"/>
    </font>
    <font>
      <i/>
      <sz val="11"/>
      <color indexed="57"/>
      <name val="Arial CE"/>
      <family val="2"/>
    </font>
    <font>
      <b/>
      <sz val="11"/>
      <name val="Arial CE"/>
      <family val="2"/>
    </font>
    <font>
      <b/>
      <i/>
      <sz val="11"/>
      <color indexed="8"/>
      <name val="Arial CE"/>
      <family val="0"/>
    </font>
    <font>
      <sz val="8"/>
      <name val="Arial CE"/>
      <family val="2"/>
    </font>
    <font>
      <i/>
      <sz val="11"/>
      <color indexed="16"/>
      <name val="Arial CE"/>
      <family val="0"/>
    </font>
    <font>
      <i/>
      <sz val="11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0" borderId="0">
      <alignment/>
      <protection/>
    </xf>
    <xf numFmtId="0" fontId="0" fillId="26" borderId="6" applyNumberFormat="0" applyFont="0" applyAlignment="0" applyProtection="0"/>
    <xf numFmtId="0" fontId="7" fillId="25" borderId="7" applyNumberFormat="0" applyAlignment="0" applyProtection="0"/>
    <xf numFmtId="0" fontId="8" fillId="0" borderId="0" applyNumberFormat="0" applyFill="0" applyBorder="0" applyAlignment="0" applyProtection="0"/>
    <xf numFmtId="167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9" applyNumberFormat="0" applyAlignment="0" applyProtection="0"/>
    <xf numFmtId="0" fontId="58" fillId="30" borderId="9" applyNumberFormat="0" applyAlignment="0" applyProtection="0"/>
    <xf numFmtId="0" fontId="59" fillId="30" borderId="10" applyNumberFormat="0" applyAlignment="0" applyProtection="0"/>
    <xf numFmtId="0" fontId="6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10" fillId="32" borderId="0" applyNumberFormat="0" applyBorder="0" applyAlignment="0" applyProtection="0"/>
    <xf numFmtId="0" fontId="45" fillId="33" borderId="0" applyNumberFormat="0" applyBorder="0" applyAlignment="0" applyProtection="0"/>
    <xf numFmtId="0" fontId="10" fillId="34" borderId="0" applyNumberFormat="0" applyBorder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2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4" fillId="0" borderId="0" xfId="51" applyFont="1" applyFill="1">
      <alignment/>
      <protection/>
    </xf>
    <xf numFmtId="0" fontId="15" fillId="0" borderId="0" xfId="51" applyFont="1" applyFill="1">
      <alignment/>
      <protection/>
    </xf>
    <xf numFmtId="0" fontId="14" fillId="0" borderId="0" xfId="51" applyFont="1">
      <alignment/>
      <protection/>
    </xf>
    <xf numFmtId="0" fontId="14" fillId="0" borderId="0" xfId="0" applyFont="1" applyAlignment="1">
      <alignment/>
    </xf>
    <xf numFmtId="4" fontId="13" fillId="0" borderId="0" xfId="51" applyNumberFormat="1" applyFont="1" applyFill="1" applyAlignment="1">
      <alignment/>
      <protection/>
    </xf>
    <xf numFmtId="0" fontId="14" fillId="0" borderId="0" xfId="51" applyFont="1" applyFill="1" applyAlignment="1">
      <alignment horizontal="center"/>
      <protection/>
    </xf>
    <xf numFmtId="166" fontId="13" fillId="0" borderId="0" xfId="51" applyNumberFormat="1" applyFont="1" applyFill="1">
      <alignment/>
      <protection/>
    </xf>
    <xf numFmtId="0" fontId="0" fillId="40" borderId="0" xfId="0" applyFill="1" applyBorder="1" applyAlignment="1">
      <alignment/>
    </xf>
    <xf numFmtId="0" fontId="0" fillId="0" borderId="0" xfId="51" applyFont="1" applyFill="1">
      <alignment/>
      <protection/>
    </xf>
    <xf numFmtId="4" fontId="16" fillId="40" borderId="0" xfId="51" applyNumberFormat="1" applyFont="1" applyFill="1" applyBorder="1">
      <alignment/>
      <protection/>
    </xf>
    <xf numFmtId="0" fontId="0" fillId="0" borderId="0" xfId="51" applyFont="1">
      <alignment/>
      <protection/>
    </xf>
    <xf numFmtId="4" fontId="13" fillId="0" borderId="0" xfId="51" applyNumberFormat="1" applyFont="1">
      <alignment/>
      <protection/>
    </xf>
    <xf numFmtId="0" fontId="15" fillId="0" borderId="0" xfId="51" applyFont="1" applyAlignment="1">
      <alignment horizontal="center"/>
      <protection/>
    </xf>
    <xf numFmtId="4" fontId="17" fillId="40" borderId="0" xfId="51" applyNumberFormat="1" applyFont="1" applyFill="1" applyBorder="1">
      <alignment/>
      <protection/>
    </xf>
    <xf numFmtId="0" fontId="18" fillId="0" borderId="0" xfId="51" applyFont="1" applyAlignment="1">
      <alignment horizontal="center"/>
      <protection/>
    </xf>
    <xf numFmtId="0" fontId="15" fillId="0" borderId="0" xfId="51" applyFont="1" applyBorder="1">
      <alignment/>
      <protection/>
    </xf>
    <xf numFmtId="4" fontId="15" fillId="0" borderId="11" xfId="51" applyNumberFormat="1" applyFont="1" applyFill="1" applyBorder="1" applyAlignment="1">
      <alignment horizontal="center" vertical="center" shrinkToFit="1"/>
      <protection/>
    </xf>
    <xf numFmtId="4" fontId="15" fillId="0" borderId="12" xfId="51" applyNumberFormat="1" applyFont="1" applyFill="1" applyBorder="1" applyAlignment="1">
      <alignment horizontal="center" vertical="center" shrinkToFit="1"/>
      <protection/>
    </xf>
    <xf numFmtId="4" fontId="15" fillId="0" borderId="13" xfId="51" applyNumberFormat="1" applyFont="1" applyFill="1" applyBorder="1" applyAlignment="1">
      <alignment horizontal="center" vertical="center" shrinkToFit="1"/>
      <protection/>
    </xf>
    <xf numFmtId="0" fontId="15" fillId="0" borderId="14" xfId="51" applyFont="1" applyFill="1" applyBorder="1" applyAlignment="1">
      <alignment horizontal="center" vertical="center"/>
      <protection/>
    </xf>
    <xf numFmtId="4" fontId="15" fillId="40" borderId="0" xfId="51" applyNumberFormat="1" applyFont="1" applyFill="1" applyBorder="1">
      <alignment/>
      <protection/>
    </xf>
    <xf numFmtId="0" fontId="18" fillId="0" borderId="0" xfId="51" applyFont="1" applyBorder="1" applyAlignment="1">
      <alignment horizontal="center"/>
      <protection/>
    </xf>
    <xf numFmtId="4" fontId="15" fillId="0" borderId="0" xfId="51" applyNumberFormat="1" applyFont="1">
      <alignment/>
      <protection/>
    </xf>
    <xf numFmtId="0" fontId="13" fillId="0" borderId="0" xfId="51" applyFont="1" applyBorder="1" applyAlignment="1">
      <alignment horizontal="center"/>
      <protection/>
    </xf>
    <xf numFmtId="4" fontId="15" fillId="0" borderId="15" xfId="51" applyNumberFormat="1" applyFont="1" applyBorder="1" applyAlignment="1">
      <alignment horizontal="center"/>
      <protection/>
    </xf>
    <xf numFmtId="4" fontId="15" fillId="0" borderId="13" xfId="51" applyNumberFormat="1" applyFont="1" applyBorder="1" applyAlignment="1">
      <alignment horizontal="center"/>
      <protection/>
    </xf>
    <xf numFmtId="4" fontId="15" fillId="0" borderId="16" xfId="51" applyNumberFormat="1" applyFont="1" applyBorder="1" applyAlignment="1">
      <alignment horizontal="center"/>
      <protection/>
    </xf>
    <xf numFmtId="0" fontId="15" fillId="0" borderId="14" xfId="51" applyFont="1" applyBorder="1" applyAlignment="1">
      <alignment horizontal="center"/>
      <protection/>
    </xf>
    <xf numFmtId="4" fontId="15" fillId="0" borderId="11" xfId="51" applyNumberFormat="1" applyFont="1" applyBorder="1" applyAlignment="1">
      <alignment horizontal="center"/>
      <protection/>
    </xf>
    <xf numFmtId="4" fontId="13" fillId="0" borderId="17" xfId="51" applyNumberFormat="1" applyFont="1" applyFill="1" applyBorder="1" applyAlignment="1">
      <alignment horizontal="right"/>
      <protection/>
    </xf>
    <xf numFmtId="4" fontId="13" fillId="0" borderId="18" xfId="51" applyNumberFormat="1" applyFont="1" applyFill="1" applyBorder="1" applyAlignment="1">
      <alignment horizontal="right"/>
      <protection/>
    </xf>
    <xf numFmtId="167" fontId="15" fillId="0" borderId="18" xfId="55" applyNumberFormat="1" applyFont="1" applyFill="1" applyBorder="1" applyAlignment="1" applyProtection="1">
      <alignment horizontal="center"/>
      <protection/>
    </xf>
    <xf numFmtId="4" fontId="13" fillId="0" borderId="17" xfId="51" applyNumberFormat="1" applyFont="1" applyFill="1" applyBorder="1" applyAlignment="1">
      <alignment horizontal="right"/>
      <protection/>
    </xf>
    <xf numFmtId="4" fontId="13" fillId="0" borderId="18" xfId="51" applyNumberFormat="1" applyFont="1" applyFill="1" applyBorder="1" applyAlignment="1">
      <alignment horizontal="right"/>
      <protection/>
    </xf>
    <xf numFmtId="167" fontId="15" fillId="0" borderId="19" xfId="55" applyFont="1" applyFill="1" applyBorder="1" applyAlignment="1" applyProtection="1">
      <alignment horizontal="center"/>
      <protection/>
    </xf>
    <xf numFmtId="0" fontId="15" fillId="0" borderId="20" xfId="51" applyFont="1" applyBorder="1" applyAlignment="1">
      <alignment horizontal="left"/>
      <protection/>
    </xf>
    <xf numFmtId="0" fontId="15" fillId="0" borderId="21" xfId="51" applyFont="1" applyBorder="1" applyAlignment="1">
      <alignment horizontal="left"/>
      <protection/>
    </xf>
    <xf numFmtId="4" fontId="15" fillId="0" borderId="22" xfId="51" applyNumberFormat="1" applyFont="1" applyFill="1" applyBorder="1" applyAlignment="1">
      <alignment horizontal="right"/>
      <protection/>
    </xf>
    <xf numFmtId="4" fontId="15" fillId="0" borderId="23" xfId="51" applyNumberFormat="1" applyFont="1" applyFill="1" applyBorder="1" applyAlignment="1">
      <alignment horizontal="right"/>
      <protection/>
    </xf>
    <xf numFmtId="4" fontId="15" fillId="0" borderId="24" xfId="51" applyNumberFormat="1" applyFont="1" applyBorder="1" applyAlignment="1">
      <alignment horizontal="right"/>
      <protection/>
    </xf>
    <xf numFmtId="167" fontId="15" fillId="0" borderId="23" xfId="55" applyNumberFormat="1" applyFont="1" applyFill="1" applyBorder="1" applyAlignment="1" applyProtection="1">
      <alignment horizontal="center"/>
      <protection/>
    </xf>
    <xf numFmtId="4" fontId="15" fillId="0" borderId="24" xfId="51" applyNumberFormat="1" applyFont="1" applyFill="1" applyBorder="1" applyAlignment="1">
      <alignment horizontal="right"/>
      <protection/>
    </xf>
    <xf numFmtId="167" fontId="15" fillId="0" borderId="22" xfId="55" applyFont="1" applyFill="1" applyBorder="1" applyAlignment="1" applyProtection="1">
      <alignment horizontal="center"/>
      <protection/>
    </xf>
    <xf numFmtId="4" fontId="19" fillId="40" borderId="0" xfId="51" applyNumberFormat="1" applyFont="1" applyFill="1" applyBorder="1">
      <alignment/>
      <protection/>
    </xf>
    <xf numFmtId="0" fontId="15" fillId="0" borderId="25" xfId="51" applyFont="1" applyBorder="1" applyAlignment="1">
      <alignment horizontal="left"/>
      <protection/>
    </xf>
    <xf numFmtId="0" fontId="15" fillId="0" borderId="26" xfId="51" applyFont="1" applyBorder="1" applyAlignment="1">
      <alignment horizontal="left"/>
      <protection/>
    </xf>
    <xf numFmtId="167" fontId="15" fillId="0" borderId="23" xfId="55" applyNumberFormat="1" applyFont="1" applyFill="1" applyBorder="1" applyAlignment="1" applyProtection="1">
      <alignment horizontal="center"/>
      <protection/>
    </xf>
    <xf numFmtId="4" fontId="15" fillId="40" borderId="0" xfId="51" applyNumberFormat="1" applyFont="1" applyFill="1" applyBorder="1" applyAlignment="1">
      <alignment horizontal="right"/>
      <protection/>
    </xf>
    <xf numFmtId="4" fontId="15" fillId="0" borderId="22" xfId="51" applyNumberFormat="1" applyFont="1" applyFill="1" applyBorder="1" applyAlignment="1">
      <alignment horizontal="right"/>
      <protection/>
    </xf>
    <xf numFmtId="0" fontId="15" fillId="0" borderId="27" xfId="51" applyFont="1" applyBorder="1" applyAlignment="1">
      <alignment horizontal="left"/>
      <protection/>
    </xf>
    <xf numFmtId="0" fontId="15" fillId="0" borderId="28" xfId="51" applyFont="1" applyBorder="1" applyAlignment="1">
      <alignment horizontal="left"/>
      <protection/>
    </xf>
    <xf numFmtId="4" fontId="15" fillId="0" borderId="29" xfId="51" applyNumberFormat="1" applyFont="1" applyFill="1" applyBorder="1" applyAlignment="1">
      <alignment horizontal="right"/>
      <protection/>
    </xf>
    <xf numFmtId="4" fontId="15" fillId="0" borderId="30" xfId="51" applyNumberFormat="1" applyFont="1" applyBorder="1" applyAlignment="1">
      <alignment horizontal="right"/>
      <protection/>
    </xf>
    <xf numFmtId="4" fontId="15" fillId="0" borderId="26" xfId="51" applyNumberFormat="1" applyFont="1" applyBorder="1" applyAlignment="1">
      <alignment horizontal="right"/>
      <protection/>
    </xf>
    <xf numFmtId="4" fontId="15" fillId="0" borderId="29" xfId="51" applyNumberFormat="1" applyFont="1" applyBorder="1" applyAlignment="1">
      <alignment horizontal="right"/>
      <protection/>
    </xf>
    <xf numFmtId="4" fontId="17" fillId="40" borderId="24" xfId="51" applyNumberFormat="1" applyFont="1" applyFill="1" applyBorder="1">
      <alignment/>
      <protection/>
    </xf>
    <xf numFmtId="4" fontId="15" fillId="0" borderId="30" xfId="51" applyNumberFormat="1" applyFont="1" applyBorder="1" applyAlignment="1">
      <alignment horizontal="right"/>
      <protection/>
    </xf>
    <xf numFmtId="4" fontId="15" fillId="0" borderId="29" xfId="51" applyNumberFormat="1" applyFont="1" applyBorder="1" applyAlignment="1">
      <alignment horizontal="right"/>
      <protection/>
    </xf>
    <xf numFmtId="167" fontId="15" fillId="0" borderId="26" xfId="55" applyFont="1" applyFill="1" applyBorder="1" applyAlignment="1" applyProtection="1">
      <alignment horizontal="center"/>
      <protection/>
    </xf>
    <xf numFmtId="4" fontId="15" fillId="40" borderId="30" xfId="51" applyNumberFormat="1" applyFont="1" applyFill="1" applyBorder="1">
      <alignment/>
      <protection/>
    </xf>
    <xf numFmtId="4" fontId="15" fillId="0" borderId="30" xfId="51" applyNumberFormat="1" applyFont="1" applyFill="1" applyBorder="1">
      <alignment/>
      <protection/>
    </xf>
    <xf numFmtId="167" fontId="15" fillId="0" borderId="31" xfId="55" applyFont="1" applyFill="1" applyBorder="1" applyAlignment="1" applyProtection="1">
      <alignment horizontal="center"/>
      <protection/>
    </xf>
    <xf numFmtId="4" fontId="15" fillId="40" borderId="31" xfId="51" applyNumberFormat="1" applyFont="1" applyFill="1" applyBorder="1" applyAlignment="1">
      <alignment horizontal="right"/>
      <protection/>
    </xf>
    <xf numFmtId="4" fontId="15" fillId="40" borderId="29" xfId="51" applyNumberFormat="1" applyFont="1" applyFill="1" applyBorder="1" applyAlignment="1">
      <alignment horizontal="right"/>
      <protection/>
    </xf>
    <xf numFmtId="4" fontId="15" fillId="40" borderId="32" xfId="51" applyNumberFormat="1" applyFont="1" applyFill="1" applyBorder="1">
      <alignment/>
      <protection/>
    </xf>
    <xf numFmtId="4" fontId="15" fillId="0" borderId="32" xfId="51" applyNumberFormat="1" applyFont="1" applyFill="1" applyBorder="1">
      <alignment/>
      <protection/>
    </xf>
    <xf numFmtId="0" fontId="15" fillId="0" borderId="26" xfId="51" applyFont="1" applyBorder="1" applyAlignment="1">
      <alignment horizontal="center"/>
      <protection/>
    </xf>
    <xf numFmtId="4" fontId="15" fillId="0" borderId="31" xfId="51" applyNumberFormat="1" applyFont="1" applyBorder="1" applyAlignment="1">
      <alignment horizontal="right"/>
      <protection/>
    </xf>
    <xf numFmtId="4" fontId="15" fillId="0" borderId="33" xfId="51" applyNumberFormat="1" applyFont="1" applyBorder="1" applyAlignment="1">
      <alignment horizontal="right"/>
      <protection/>
    </xf>
    <xf numFmtId="167" fontId="15" fillId="0" borderId="0" xfId="55" applyNumberFormat="1" applyFont="1" applyFill="1" applyBorder="1" applyAlignment="1" applyProtection="1">
      <alignment horizontal="center"/>
      <protection/>
    </xf>
    <xf numFmtId="4" fontId="15" fillId="0" borderId="32" xfId="51" applyNumberFormat="1" applyFont="1" applyBorder="1" applyAlignment="1">
      <alignment horizontal="right"/>
      <protection/>
    </xf>
    <xf numFmtId="4" fontId="15" fillId="0" borderId="33" xfId="51" applyNumberFormat="1" applyFont="1" applyBorder="1" applyAlignment="1">
      <alignment horizontal="right"/>
      <protection/>
    </xf>
    <xf numFmtId="4" fontId="15" fillId="0" borderId="32" xfId="51" applyNumberFormat="1" applyFont="1" applyFill="1" applyBorder="1" applyAlignment="1">
      <alignment horizontal="right"/>
      <protection/>
    </xf>
    <xf numFmtId="167" fontId="15" fillId="0" borderId="28" xfId="55" applyFont="1" applyFill="1" applyBorder="1" applyAlignment="1" applyProtection="1">
      <alignment horizontal="center"/>
      <protection/>
    </xf>
    <xf numFmtId="0" fontId="15" fillId="0" borderId="34" xfId="51" applyFont="1" applyBorder="1" applyAlignment="1">
      <alignment horizontal="center"/>
      <protection/>
    </xf>
    <xf numFmtId="4" fontId="15" fillId="0" borderId="30" xfId="51" applyNumberFormat="1" applyFont="1" applyFill="1" applyBorder="1">
      <alignment/>
      <protection/>
    </xf>
    <xf numFmtId="167" fontId="15" fillId="0" borderId="29" xfId="55" applyFont="1" applyFill="1" applyBorder="1" applyAlignment="1" applyProtection="1">
      <alignment horizontal="center"/>
      <protection/>
    </xf>
    <xf numFmtId="4" fontId="15" fillId="40" borderId="30" xfId="51" applyNumberFormat="1" applyFont="1" applyFill="1" applyBorder="1" applyAlignment="1">
      <alignment horizontal="right"/>
      <protection/>
    </xf>
    <xf numFmtId="0" fontId="15" fillId="40" borderId="34" xfId="51" applyFont="1" applyFill="1" applyBorder="1" applyAlignment="1">
      <alignment horizontal="center"/>
      <protection/>
    </xf>
    <xf numFmtId="4" fontId="17" fillId="40" borderId="30" xfId="51" applyNumberFormat="1" applyFont="1" applyFill="1" applyBorder="1" applyAlignment="1">
      <alignment horizontal="right"/>
      <protection/>
    </xf>
    <xf numFmtId="4" fontId="21" fillId="40" borderId="0" xfId="51" applyNumberFormat="1" applyFont="1" applyFill="1" applyBorder="1">
      <alignment/>
      <protection/>
    </xf>
    <xf numFmtId="4" fontId="0" fillId="40" borderId="0" xfId="0" applyNumberFormat="1" applyFill="1" applyBorder="1" applyAlignment="1">
      <alignment/>
    </xf>
    <xf numFmtId="167" fontId="15" fillId="40" borderId="29" xfId="55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5" fillId="0" borderId="35" xfId="51" applyFont="1" applyBorder="1" applyAlignment="1">
      <alignment horizontal="left"/>
      <protection/>
    </xf>
    <xf numFmtId="0" fontId="15" fillId="0" borderId="36" xfId="51" applyFont="1" applyBorder="1" applyAlignment="1">
      <alignment horizontal="left"/>
      <protection/>
    </xf>
    <xf numFmtId="4" fontId="22" fillId="40" borderId="17" xfId="51" applyNumberFormat="1" applyFont="1" applyFill="1" applyBorder="1" applyAlignment="1">
      <alignment horizontal="right"/>
      <protection/>
    </xf>
    <xf numFmtId="4" fontId="22" fillId="40" borderId="18" xfId="51" applyNumberFormat="1" applyFont="1" applyFill="1" applyBorder="1" applyAlignment="1">
      <alignment horizontal="right"/>
      <protection/>
    </xf>
    <xf numFmtId="4" fontId="22" fillId="0" borderId="17" xfId="51" applyNumberFormat="1" applyFont="1" applyFill="1" applyBorder="1" applyAlignment="1">
      <alignment horizontal="right"/>
      <protection/>
    </xf>
    <xf numFmtId="167" fontId="22" fillId="0" borderId="18" xfId="55" applyFont="1" applyFill="1" applyBorder="1" applyAlignment="1" applyProtection="1">
      <alignment horizontal="center"/>
      <protection/>
    </xf>
    <xf numFmtId="167" fontId="22" fillId="0" borderId="19" xfId="55" applyFont="1" applyFill="1" applyBorder="1" applyAlignment="1" applyProtection="1">
      <alignment horizontal="center"/>
      <protection/>
    </xf>
    <xf numFmtId="0" fontId="13" fillId="0" borderId="35" xfId="51" applyFont="1" applyBorder="1" applyAlignment="1">
      <alignment horizontal="left"/>
      <protection/>
    </xf>
    <xf numFmtId="0" fontId="13" fillId="0" borderId="36" xfId="51" applyFont="1" applyBorder="1" applyAlignment="1">
      <alignment horizontal="left"/>
      <protection/>
    </xf>
    <xf numFmtId="4" fontId="13" fillId="40" borderId="17" xfId="51" applyNumberFormat="1" applyFont="1" applyFill="1" applyBorder="1" applyAlignment="1">
      <alignment horizontal="right"/>
      <protection/>
    </xf>
    <xf numFmtId="4" fontId="13" fillId="40" borderId="18" xfId="51" applyNumberFormat="1" applyFont="1" applyFill="1" applyBorder="1" applyAlignment="1">
      <alignment horizontal="right"/>
      <protection/>
    </xf>
    <xf numFmtId="4" fontId="23" fillId="0" borderId="17" xfId="51" applyNumberFormat="1" applyFont="1" applyFill="1" applyBorder="1" applyAlignment="1">
      <alignment horizontal="right"/>
      <protection/>
    </xf>
    <xf numFmtId="167" fontId="13" fillId="0" borderId="18" xfId="55" applyFont="1" applyFill="1" applyBorder="1" applyAlignment="1" applyProtection="1">
      <alignment horizontal="center"/>
      <protection/>
    </xf>
    <xf numFmtId="167" fontId="13" fillId="0" borderId="19" xfId="55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4" fontId="15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167" fontId="15" fillId="0" borderId="0" xfId="55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5" fillId="0" borderId="29" xfId="51" applyNumberFormat="1" applyFont="1" applyFill="1" applyBorder="1" applyAlignment="1">
      <alignment horizontal="right"/>
      <protection/>
    </xf>
    <xf numFmtId="4" fontId="25" fillId="0" borderId="30" xfId="51" applyNumberFormat="1" applyFont="1" applyBorder="1" applyAlignment="1">
      <alignment horizontal="right"/>
      <protection/>
    </xf>
    <xf numFmtId="167" fontId="25" fillId="0" borderId="23" xfId="55" applyNumberFormat="1" applyFont="1" applyFill="1" applyBorder="1" applyAlignment="1" applyProtection="1">
      <alignment horizontal="center"/>
      <protection/>
    </xf>
    <xf numFmtId="4" fontId="26" fillId="0" borderId="29" xfId="51" applyNumberFormat="1" applyFont="1" applyFill="1" applyBorder="1" applyAlignment="1">
      <alignment horizontal="right"/>
      <protection/>
    </xf>
    <xf numFmtId="4" fontId="26" fillId="0" borderId="30" xfId="51" applyNumberFormat="1" applyFont="1" applyBorder="1" applyAlignment="1">
      <alignment horizontal="right"/>
      <protection/>
    </xf>
    <xf numFmtId="167" fontId="26" fillId="0" borderId="23" xfId="55" applyNumberFormat="1" applyFont="1" applyFill="1" applyBorder="1" applyAlignment="1" applyProtection="1">
      <alignment horizontal="center"/>
      <protection/>
    </xf>
    <xf numFmtId="4" fontId="25" fillId="40" borderId="29" xfId="51" applyNumberFormat="1" applyFont="1" applyFill="1" applyBorder="1" applyAlignment="1">
      <alignment horizontal="right"/>
      <protection/>
    </xf>
    <xf numFmtId="4" fontId="25" fillId="40" borderId="30" xfId="51" applyNumberFormat="1" applyFont="1" applyFill="1" applyBorder="1">
      <alignment/>
      <protection/>
    </xf>
    <xf numFmtId="167" fontId="25" fillId="0" borderId="29" xfId="55" applyFont="1" applyFill="1" applyBorder="1" applyAlignment="1" applyProtection="1">
      <alignment horizontal="center"/>
      <protection/>
    </xf>
    <xf numFmtId="4" fontId="26" fillId="40" borderId="29" xfId="51" applyNumberFormat="1" applyFont="1" applyFill="1" applyBorder="1" applyAlignment="1">
      <alignment horizontal="right"/>
      <protection/>
    </xf>
    <xf numFmtId="4" fontId="26" fillId="40" borderId="30" xfId="51" applyNumberFormat="1" applyFont="1" applyFill="1" applyBorder="1">
      <alignment/>
      <protection/>
    </xf>
    <xf numFmtId="167" fontId="26" fillId="0" borderId="29" xfId="55" applyFont="1" applyFill="1" applyBorder="1" applyAlignment="1" applyProtection="1">
      <alignment horizontal="center"/>
      <protection/>
    </xf>
    <xf numFmtId="167" fontId="26" fillId="40" borderId="29" xfId="55" applyFont="1" applyFill="1" applyBorder="1" applyAlignment="1" applyProtection="1">
      <alignment horizontal="center"/>
      <protection/>
    </xf>
    <xf numFmtId="4" fontId="13" fillId="0" borderId="0" xfId="51" applyNumberFormat="1" applyFont="1" applyFill="1" applyBorder="1" applyAlignment="1">
      <alignment horizontal="center"/>
      <protection/>
    </xf>
    <xf numFmtId="4" fontId="13" fillId="0" borderId="37" xfId="51" applyNumberFormat="1" applyFont="1" applyFill="1" applyBorder="1" applyAlignment="1">
      <alignment horizontal="center"/>
      <protection/>
    </xf>
    <xf numFmtId="0" fontId="13" fillId="0" borderId="38" xfId="51" applyFont="1" applyBorder="1" applyAlignment="1">
      <alignment horizontal="left"/>
      <protection/>
    </xf>
    <xf numFmtId="0" fontId="15" fillId="0" borderId="39" xfId="51" applyFont="1" applyBorder="1" applyAlignment="1">
      <alignment horizontal="left"/>
      <protection/>
    </xf>
    <xf numFmtId="0" fontId="13" fillId="0" borderId="20" xfId="51" applyFont="1" applyBorder="1" applyAlignment="1">
      <alignment horizontal="left"/>
      <protection/>
    </xf>
    <xf numFmtId="4" fontId="13" fillId="0" borderId="40" xfId="51" applyNumberFormat="1" applyFont="1" applyFill="1" applyBorder="1" applyAlignment="1">
      <alignment horizontal="right"/>
      <protection/>
    </xf>
    <xf numFmtId="4" fontId="13" fillId="0" borderId="41" xfId="51" applyNumberFormat="1" applyFont="1" applyFill="1" applyBorder="1" applyAlignment="1">
      <alignment horizontal="right"/>
      <protection/>
    </xf>
    <xf numFmtId="167" fontId="13" fillId="0" borderId="41" xfId="55" applyNumberFormat="1" applyFont="1" applyFill="1" applyBorder="1" applyAlignment="1" applyProtection="1">
      <alignment horizontal="center"/>
      <protection/>
    </xf>
    <xf numFmtId="167" fontId="13" fillId="0" borderId="21" xfId="55" applyFont="1" applyFill="1" applyBorder="1" applyAlignment="1" applyProtection="1">
      <alignment horizontal="center"/>
      <protection/>
    </xf>
    <xf numFmtId="0" fontId="15" fillId="0" borderId="42" xfId="51" applyFont="1" applyBorder="1" applyAlignment="1">
      <alignment horizontal="left"/>
      <protection/>
    </xf>
    <xf numFmtId="0" fontId="15" fillId="0" borderId="43" xfId="51" applyFont="1" applyBorder="1" applyAlignment="1">
      <alignment horizontal="left"/>
      <protection/>
    </xf>
    <xf numFmtId="4" fontId="22" fillId="40" borderId="39" xfId="51" applyNumberFormat="1" applyFont="1" applyFill="1" applyBorder="1" applyAlignment="1">
      <alignment horizontal="right"/>
      <protection/>
    </xf>
    <xf numFmtId="4" fontId="22" fillId="40" borderId="44" xfId="51" applyNumberFormat="1" applyFont="1" applyFill="1" applyBorder="1" applyAlignment="1">
      <alignment horizontal="right"/>
      <protection/>
    </xf>
    <xf numFmtId="4" fontId="22" fillId="0" borderId="39" xfId="51" applyNumberFormat="1" applyFont="1" applyFill="1" applyBorder="1" applyAlignment="1">
      <alignment horizontal="right"/>
      <protection/>
    </xf>
    <xf numFmtId="167" fontId="22" fillId="0" borderId="44" xfId="55" applyFont="1" applyFill="1" applyBorder="1" applyAlignment="1" applyProtection="1">
      <alignment horizontal="center"/>
      <protection/>
    </xf>
    <xf numFmtId="167" fontId="22" fillId="0" borderId="45" xfId="55" applyFont="1" applyFill="1" applyBorder="1" applyAlignment="1" applyProtection="1">
      <alignment horizontal="center"/>
      <protection/>
    </xf>
    <xf numFmtId="0" fontId="15" fillId="0" borderId="46" xfId="51" applyFont="1" applyBorder="1">
      <alignment/>
      <protection/>
    </xf>
    <xf numFmtId="0" fontId="15" fillId="0" borderId="47" xfId="51" applyFont="1" applyBorder="1" applyAlignment="1">
      <alignment horizontal="center"/>
      <protection/>
    </xf>
    <xf numFmtId="4" fontId="15" fillId="0" borderId="48" xfId="51" applyNumberFormat="1" applyFont="1" applyBorder="1" applyAlignment="1">
      <alignment horizontal="right"/>
      <protection/>
    </xf>
    <xf numFmtId="4" fontId="15" fillId="0" borderId="49" xfId="51" applyNumberFormat="1" applyFont="1" applyBorder="1" applyAlignment="1">
      <alignment horizontal="right"/>
      <protection/>
    </xf>
    <xf numFmtId="167" fontId="15" fillId="0" borderId="49" xfId="55" applyFont="1" applyFill="1" applyBorder="1" applyAlignment="1" applyProtection="1">
      <alignment horizontal="center"/>
      <protection/>
    </xf>
    <xf numFmtId="4" fontId="15" fillId="0" borderId="48" xfId="51" applyNumberFormat="1" applyFont="1" applyBorder="1" applyAlignment="1">
      <alignment horizontal="right"/>
      <protection/>
    </xf>
    <xf numFmtId="4" fontId="15" fillId="0" borderId="49" xfId="51" applyNumberFormat="1" applyFont="1" applyBorder="1" applyAlignment="1">
      <alignment horizontal="right"/>
      <protection/>
    </xf>
    <xf numFmtId="4" fontId="15" fillId="0" borderId="48" xfId="51" applyNumberFormat="1" applyFont="1" applyFill="1" applyBorder="1">
      <alignment/>
      <protection/>
    </xf>
    <xf numFmtId="167" fontId="15" fillId="0" borderId="50" xfId="55" applyFont="1" applyFill="1" applyBorder="1" applyAlignment="1" applyProtection="1">
      <alignment horizontal="center"/>
      <protection/>
    </xf>
    <xf numFmtId="0" fontId="15" fillId="0" borderId="51" xfId="51" applyFont="1" applyBorder="1">
      <alignment/>
      <protection/>
    </xf>
    <xf numFmtId="167" fontId="15" fillId="0" borderId="52" xfId="55" applyFont="1" applyFill="1" applyBorder="1" applyAlignment="1" applyProtection="1">
      <alignment horizontal="center"/>
      <protection/>
    </xf>
    <xf numFmtId="0" fontId="17" fillId="0" borderId="53" xfId="51" applyFont="1" applyBorder="1">
      <alignment/>
      <protection/>
    </xf>
    <xf numFmtId="0" fontId="17" fillId="0" borderId="54" xfId="51" applyFont="1" applyBorder="1" applyAlignment="1">
      <alignment horizontal="center"/>
      <protection/>
    </xf>
    <xf numFmtId="4" fontId="15" fillId="0" borderId="55" xfId="51" applyNumberFormat="1" applyFont="1" applyBorder="1" applyAlignment="1">
      <alignment horizontal="right"/>
      <protection/>
    </xf>
    <xf numFmtId="4" fontId="15" fillId="0" borderId="56" xfId="51" applyNumberFormat="1" applyFont="1" applyBorder="1" applyAlignment="1">
      <alignment horizontal="right"/>
      <protection/>
    </xf>
    <xf numFmtId="4" fontId="15" fillId="0" borderId="55" xfId="51" applyNumberFormat="1" applyFont="1" applyFill="1" applyBorder="1">
      <alignment/>
      <protection/>
    </xf>
    <xf numFmtId="167" fontId="15" fillId="0" borderId="56" xfId="55" applyFont="1" applyFill="1" applyBorder="1" applyAlignment="1" applyProtection="1">
      <alignment horizontal="center"/>
      <protection/>
    </xf>
    <xf numFmtId="4" fontId="15" fillId="0" borderId="55" xfId="51" applyNumberFormat="1" applyFont="1" applyFill="1" applyBorder="1">
      <alignment/>
      <protection/>
    </xf>
    <xf numFmtId="167" fontId="15" fillId="0" borderId="57" xfId="55" applyFont="1" applyFill="1" applyBorder="1" applyAlignment="1" applyProtection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obré 1" xfId="36"/>
    <cellStyle name="Chyba 1" xfId="37"/>
    <cellStyle name="Chybně" xfId="38"/>
    <cellStyle name="Kontrolní buňka" xfId="39"/>
    <cellStyle name="Currency" xfId="40"/>
    <cellStyle name="Currency [0]" xfId="41"/>
    <cellStyle name="Nadpis 1" xfId="42"/>
    <cellStyle name="Nadpis 1 1" xfId="43"/>
    <cellStyle name="Nadpis 2" xfId="44"/>
    <cellStyle name="Nadpis 2 1" xfId="45"/>
    <cellStyle name="Nadpis 3" xfId="46"/>
    <cellStyle name="Nadpis 4" xfId="47"/>
    <cellStyle name="Název" xfId="48"/>
    <cellStyle name="Neutrální" xfId="49"/>
    <cellStyle name="Neutrální 1" xfId="50"/>
    <cellStyle name="normální_MOJE" xfId="51"/>
    <cellStyle name="Poznámka" xfId="52"/>
    <cellStyle name="Poznámka 1" xfId="53"/>
    <cellStyle name="Poznámka pod čarou 1" xfId="54"/>
    <cellStyle name="Percent" xfId="55"/>
    <cellStyle name="Propojená buňka" xfId="56"/>
    <cellStyle name="Správně" xfId="57"/>
    <cellStyle name="Stav 1" xfId="58"/>
    <cellStyle name="Špatné 1" xfId="59"/>
    <cellStyle name="Text 1" xfId="60"/>
    <cellStyle name="Text upozornění" xfId="61"/>
    <cellStyle name="Upozornění 1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1 1" xfId="68"/>
    <cellStyle name="Zvýraznění 2" xfId="69"/>
    <cellStyle name="Zvýraznění 2 1" xfId="70"/>
    <cellStyle name="Zvýraznění 3" xfId="71"/>
    <cellStyle name="Zvýraznění 3 1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1" zoomScaleNormal="81" zoomScalePageLayoutView="0" workbookViewId="0" topLeftCell="A41">
      <selection activeCell="D22" sqref="D22"/>
    </sheetView>
  </sheetViews>
  <sheetFormatPr defaultColWidth="9.00390625" defaultRowHeight="12.75" customHeight="1"/>
  <cols>
    <col min="1" max="1" width="6.625" style="0" customWidth="1"/>
    <col min="2" max="2" width="59.125" style="0" customWidth="1"/>
    <col min="3" max="3" width="12.875" style="0" customWidth="1"/>
    <col min="4" max="5" width="15.625" style="0" customWidth="1"/>
    <col min="6" max="6" width="16.375" style="0" customWidth="1"/>
    <col min="7" max="7" width="8.75390625" style="0" customWidth="1"/>
    <col min="8" max="8" width="15.00390625" style="0" customWidth="1"/>
    <col min="9" max="9" width="14.875" style="0" customWidth="1"/>
    <col min="10" max="10" width="14.375" style="0" customWidth="1"/>
    <col min="11" max="11" width="8.25390625" style="0" customWidth="1"/>
    <col min="15" max="15" width="34.00390625" style="0" customWidth="1"/>
  </cols>
  <sheetData>
    <row r="1" spans="1:12" ht="12.7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5" ht="12.75" customHeight="1">
      <c r="A2" s="1"/>
      <c r="B2" s="2" t="s">
        <v>0</v>
      </c>
      <c r="C2" s="125" t="s">
        <v>1</v>
      </c>
      <c r="D2" s="125"/>
      <c r="E2" s="125"/>
      <c r="F2" s="125"/>
      <c r="G2" s="125"/>
      <c r="H2" s="7"/>
      <c r="I2" s="8" t="s">
        <v>2</v>
      </c>
      <c r="J2" s="9">
        <v>45291</v>
      </c>
      <c r="K2" s="5"/>
      <c r="L2" s="6"/>
      <c r="O2" s="10"/>
    </row>
    <row r="3" spans="1:15" ht="12.75" customHeight="1">
      <c r="A3" s="11"/>
      <c r="B3" s="3"/>
      <c r="C3" s="3"/>
      <c r="D3" s="3"/>
      <c r="E3" s="3"/>
      <c r="F3" s="3"/>
      <c r="G3" s="3"/>
      <c r="H3" s="5"/>
      <c r="I3" s="5"/>
      <c r="J3" s="5"/>
      <c r="K3" s="5"/>
      <c r="L3" s="6"/>
      <c r="O3" s="12"/>
    </row>
    <row r="4" spans="1:15" ht="15" customHeight="1">
      <c r="A4" s="13"/>
      <c r="B4" s="14" t="s">
        <v>3</v>
      </c>
      <c r="C4" s="15"/>
      <c r="D4" s="126" t="s">
        <v>4</v>
      </c>
      <c r="E4" s="126"/>
      <c r="F4" s="126"/>
      <c r="G4" s="126"/>
      <c r="H4" s="126" t="s">
        <v>5</v>
      </c>
      <c r="I4" s="126"/>
      <c r="J4" s="126"/>
      <c r="K4" s="126"/>
      <c r="L4" s="6"/>
      <c r="O4" s="16"/>
    </row>
    <row r="5" spans="1:15" ht="12.75" customHeight="1">
      <c r="A5" s="17"/>
      <c r="B5" s="18"/>
      <c r="C5" s="15"/>
      <c r="D5" s="19" t="s">
        <v>6</v>
      </c>
      <c r="E5" s="20" t="s">
        <v>7</v>
      </c>
      <c r="F5" s="21" t="s">
        <v>8</v>
      </c>
      <c r="G5" s="22" t="s">
        <v>9</v>
      </c>
      <c r="H5" s="19" t="s">
        <v>6</v>
      </c>
      <c r="I5" s="20" t="s">
        <v>7</v>
      </c>
      <c r="J5" s="21" t="s">
        <v>8</v>
      </c>
      <c r="K5" s="22" t="s">
        <v>9</v>
      </c>
      <c r="L5" s="6"/>
      <c r="O5" s="23"/>
    </row>
    <row r="6" spans="1:15" ht="12.75" customHeight="1">
      <c r="A6" s="24"/>
      <c r="B6" s="25"/>
      <c r="C6" s="26"/>
      <c r="D6" s="27" t="s">
        <v>10</v>
      </c>
      <c r="E6" s="28" t="s">
        <v>11</v>
      </c>
      <c r="F6" s="29" t="s">
        <v>12</v>
      </c>
      <c r="G6" s="30" t="s">
        <v>13</v>
      </c>
      <c r="H6" s="31" t="s">
        <v>14</v>
      </c>
      <c r="I6" s="29" t="s">
        <v>15</v>
      </c>
      <c r="J6" s="29" t="s">
        <v>16</v>
      </c>
      <c r="K6" s="30" t="s">
        <v>17</v>
      </c>
      <c r="L6" s="6"/>
      <c r="O6" s="23"/>
    </row>
    <row r="7" spans="1:15" ht="19.5" customHeight="1">
      <c r="A7" s="24"/>
      <c r="B7" s="127" t="s">
        <v>18</v>
      </c>
      <c r="C7" s="127"/>
      <c r="D7" s="32">
        <f>SUM(D8:D18)</f>
        <v>23493221</v>
      </c>
      <c r="E7" s="33">
        <f>SUM(E8:E18)</f>
        <v>22932585</v>
      </c>
      <c r="F7" s="32">
        <f>SUM(F8:F18)</f>
        <v>20913148.560000002</v>
      </c>
      <c r="G7" s="34">
        <f>F7/E7</f>
        <v>0.9119403050288488</v>
      </c>
      <c r="H7" s="35">
        <f>SUM(H8:H18)</f>
        <v>430000</v>
      </c>
      <c r="I7" s="36">
        <f>SUM(I8:I18)</f>
        <v>1345000</v>
      </c>
      <c r="J7" s="35">
        <f>SUM(J8:J18)</f>
        <v>1411405</v>
      </c>
      <c r="K7" s="37">
        <f>J7/I7</f>
        <v>1.049371747211896</v>
      </c>
      <c r="L7" s="6"/>
      <c r="O7" s="23"/>
    </row>
    <row r="8" spans="1:15" ht="19.5" customHeight="1">
      <c r="A8" s="24"/>
      <c r="B8" s="38" t="s">
        <v>19</v>
      </c>
      <c r="C8" s="39"/>
      <c r="D8" s="40">
        <v>12220000</v>
      </c>
      <c r="E8" s="41">
        <v>13062585</v>
      </c>
      <c r="F8" s="42">
        <v>8806429.4</v>
      </c>
      <c r="G8" s="43">
        <f>F8/E8</f>
        <v>0.6741720264404021</v>
      </c>
      <c r="H8" s="44">
        <v>0</v>
      </c>
      <c r="I8" s="41">
        <v>0</v>
      </c>
      <c r="J8" s="44">
        <v>0</v>
      </c>
      <c r="K8" s="45">
        <v>0</v>
      </c>
      <c r="L8" s="6"/>
      <c r="O8" s="46"/>
    </row>
    <row r="9" spans="1:15" ht="19.5" customHeight="1">
      <c r="A9" s="24"/>
      <c r="B9" s="47" t="s">
        <v>20</v>
      </c>
      <c r="C9" s="48"/>
      <c r="D9" s="51">
        <v>4173221</v>
      </c>
      <c r="E9" s="54">
        <v>0</v>
      </c>
      <c r="F9" s="55">
        <v>0</v>
      </c>
      <c r="G9" s="49">
        <v>0</v>
      </c>
      <c r="H9" s="44">
        <v>0</v>
      </c>
      <c r="I9" s="41">
        <v>0</v>
      </c>
      <c r="J9" s="44">
        <v>0</v>
      </c>
      <c r="K9" s="45">
        <v>0</v>
      </c>
      <c r="L9" s="6"/>
      <c r="O9" s="50"/>
    </row>
    <row r="10" spans="1:15" ht="19.5" customHeight="1">
      <c r="A10" s="24"/>
      <c r="B10" s="47" t="s">
        <v>21</v>
      </c>
      <c r="C10" s="48"/>
      <c r="D10" s="51">
        <v>0</v>
      </c>
      <c r="E10" s="112">
        <v>2235000</v>
      </c>
      <c r="F10" s="113">
        <v>2235000</v>
      </c>
      <c r="G10" s="114">
        <f aca="true" t="shared" si="0" ref="G10:G16">F10/E10</f>
        <v>1</v>
      </c>
      <c r="H10" s="44">
        <v>0</v>
      </c>
      <c r="I10" s="41">
        <v>0</v>
      </c>
      <c r="J10" s="44">
        <v>0</v>
      </c>
      <c r="K10" s="45">
        <v>0</v>
      </c>
      <c r="L10" s="6"/>
      <c r="O10" s="50"/>
    </row>
    <row r="11" spans="1:15" ht="19.5" customHeight="1">
      <c r="A11" s="24"/>
      <c r="B11" s="47" t="s">
        <v>22</v>
      </c>
      <c r="C11" s="48"/>
      <c r="D11" s="51">
        <v>0</v>
      </c>
      <c r="E11" s="115">
        <v>1098000</v>
      </c>
      <c r="F11" s="116">
        <v>1098000</v>
      </c>
      <c r="G11" s="117">
        <f t="shared" si="0"/>
        <v>1</v>
      </c>
      <c r="H11" s="44">
        <v>0</v>
      </c>
      <c r="I11" s="41">
        <v>0</v>
      </c>
      <c r="J11" s="44">
        <v>0</v>
      </c>
      <c r="K11" s="45">
        <v>0</v>
      </c>
      <c r="L11" s="6"/>
      <c r="O11" s="50"/>
    </row>
    <row r="12" spans="1:15" ht="19.5" customHeight="1">
      <c r="A12" s="24"/>
      <c r="B12" s="47" t="s">
        <v>23</v>
      </c>
      <c r="C12" s="48"/>
      <c r="D12" s="56">
        <v>250000</v>
      </c>
      <c r="E12" s="57">
        <v>250000</v>
      </c>
      <c r="F12" s="58">
        <v>237946</v>
      </c>
      <c r="G12" s="49">
        <f t="shared" si="0"/>
        <v>0.951784</v>
      </c>
      <c r="H12" s="59">
        <v>65000</v>
      </c>
      <c r="I12" s="60">
        <v>80000</v>
      </c>
      <c r="J12" s="59">
        <v>31186</v>
      </c>
      <c r="K12" s="61">
        <f>J12/I12</f>
        <v>0.389825</v>
      </c>
      <c r="L12" s="6"/>
      <c r="O12" s="10"/>
    </row>
    <row r="13" spans="1:15" ht="19.5" customHeight="1">
      <c r="A13" s="17"/>
      <c r="B13" s="52" t="s">
        <v>24</v>
      </c>
      <c r="C13" s="53"/>
      <c r="D13" s="56">
        <v>2000000</v>
      </c>
      <c r="E13" s="57">
        <v>2000000</v>
      </c>
      <c r="F13" s="62">
        <v>2184834</v>
      </c>
      <c r="G13" s="49">
        <f t="shared" si="0"/>
        <v>1.092417</v>
      </c>
      <c r="H13" s="59">
        <v>55000</v>
      </c>
      <c r="I13" s="60">
        <v>55000</v>
      </c>
      <c r="J13" s="59">
        <v>84100</v>
      </c>
      <c r="K13" s="61">
        <f>J13/I13</f>
        <v>1.529090909090909</v>
      </c>
      <c r="L13" s="6"/>
      <c r="O13" s="10"/>
    </row>
    <row r="14" spans="1:16" ht="19.5" customHeight="1">
      <c r="A14" s="17"/>
      <c r="B14" s="47" t="s">
        <v>25</v>
      </c>
      <c r="C14" s="48"/>
      <c r="D14" s="56">
        <v>3500000</v>
      </c>
      <c r="E14" s="57">
        <v>2700000</v>
      </c>
      <c r="F14" s="62">
        <v>4767326.7</v>
      </c>
      <c r="G14" s="49">
        <f t="shared" si="0"/>
        <v>1.7656765555555556</v>
      </c>
      <c r="H14" s="59">
        <v>80000</v>
      </c>
      <c r="I14" s="60">
        <v>980000</v>
      </c>
      <c r="J14" s="63">
        <v>1065995</v>
      </c>
      <c r="K14" s="64">
        <f>J14/I14</f>
        <v>1.08775</v>
      </c>
      <c r="L14" s="6"/>
      <c r="O14" s="10"/>
      <c r="P14" s="10"/>
    </row>
    <row r="15" spans="1:16" ht="19.5" customHeight="1">
      <c r="A15" s="17"/>
      <c r="B15" s="52" t="s">
        <v>26</v>
      </c>
      <c r="C15" s="53"/>
      <c r="D15" s="65">
        <v>1200000</v>
      </c>
      <c r="E15" s="66">
        <v>1200000</v>
      </c>
      <c r="F15" s="67">
        <v>1222677</v>
      </c>
      <c r="G15" s="49">
        <f t="shared" si="0"/>
        <v>1.0188975</v>
      </c>
      <c r="H15" s="59">
        <v>230000</v>
      </c>
      <c r="I15" s="60">
        <v>230000</v>
      </c>
      <c r="J15" s="68">
        <v>230124</v>
      </c>
      <c r="K15" s="61">
        <f>J15/I15</f>
        <v>1.0005391304347826</v>
      </c>
      <c r="L15" s="6"/>
      <c r="O15" s="10"/>
      <c r="P15" s="10"/>
    </row>
    <row r="16" spans="1:16" ht="19.5" customHeight="1">
      <c r="A16" s="17"/>
      <c r="B16" s="47" t="s">
        <v>27</v>
      </c>
      <c r="C16" s="69">
        <v>648</v>
      </c>
      <c r="D16" s="65">
        <v>0</v>
      </c>
      <c r="E16" s="66">
        <v>207000</v>
      </c>
      <c r="F16" s="67">
        <v>207000</v>
      </c>
      <c r="G16" s="49">
        <f t="shared" si="0"/>
        <v>1</v>
      </c>
      <c r="H16" s="59">
        <v>0</v>
      </c>
      <c r="I16" s="60">
        <v>0</v>
      </c>
      <c r="J16" s="68">
        <v>0</v>
      </c>
      <c r="K16" s="61">
        <v>0</v>
      </c>
      <c r="L16" s="6"/>
      <c r="O16" s="10"/>
      <c r="P16" s="10"/>
    </row>
    <row r="17" spans="1:16" ht="19.5" customHeight="1">
      <c r="A17" s="17"/>
      <c r="B17" s="47" t="s">
        <v>28</v>
      </c>
      <c r="C17" s="69">
        <v>648</v>
      </c>
      <c r="D17" s="65">
        <v>0</v>
      </c>
      <c r="E17" s="66">
        <v>0</v>
      </c>
      <c r="F17" s="67">
        <v>0</v>
      </c>
      <c r="G17" s="49">
        <v>0</v>
      </c>
      <c r="H17" s="59">
        <v>0</v>
      </c>
      <c r="I17" s="60">
        <v>0</v>
      </c>
      <c r="J17" s="68">
        <v>0</v>
      </c>
      <c r="K17" s="61">
        <v>0</v>
      </c>
      <c r="L17" s="6"/>
      <c r="O17" s="50"/>
      <c r="P17" s="10"/>
    </row>
    <row r="18" spans="1:16" ht="19.5" customHeight="1" thickBot="1">
      <c r="A18" s="17"/>
      <c r="B18" s="128" t="s">
        <v>29</v>
      </c>
      <c r="C18" s="128"/>
      <c r="D18" s="70">
        <v>150000</v>
      </c>
      <c r="E18" s="71">
        <v>180000</v>
      </c>
      <c r="F18" s="67">
        <v>153935.46</v>
      </c>
      <c r="G18" s="72">
        <f>F18/E18</f>
        <v>0.855197</v>
      </c>
      <c r="H18" s="73">
        <v>0</v>
      </c>
      <c r="I18" s="74">
        <v>0</v>
      </c>
      <c r="J18" s="75">
        <v>0</v>
      </c>
      <c r="K18" s="76">
        <v>0</v>
      </c>
      <c r="L18" s="6"/>
      <c r="O18" s="50"/>
      <c r="P18" s="10"/>
    </row>
    <row r="19" spans="1:16" ht="19.5" customHeight="1" thickBot="1">
      <c r="A19" s="17"/>
      <c r="B19" s="129" t="s">
        <v>30</v>
      </c>
      <c r="C19" s="129"/>
      <c r="D19" s="130">
        <f>SUM(D20:D55)</f>
        <v>23493221</v>
      </c>
      <c r="E19" s="131">
        <f>SUM(E20:E55)</f>
        <v>22932585</v>
      </c>
      <c r="F19" s="130">
        <f>SUM(F20:F55)</f>
        <v>20913148.56</v>
      </c>
      <c r="G19" s="132">
        <f>F19/E19</f>
        <v>0.9119403050288486</v>
      </c>
      <c r="H19" s="130">
        <f>SUM(H20:H55)</f>
        <v>243600</v>
      </c>
      <c r="I19" s="131">
        <f>SUM(I20:I55)</f>
        <v>1178600</v>
      </c>
      <c r="J19" s="130">
        <f>SUM(J20:J55)</f>
        <v>1216616.41</v>
      </c>
      <c r="K19" s="133">
        <f>J19/I19</f>
        <v>1.0322555659256745</v>
      </c>
      <c r="L19" s="6"/>
      <c r="O19" s="23"/>
      <c r="P19" s="10"/>
    </row>
    <row r="20" spans="1:16" ht="19.5" customHeight="1">
      <c r="A20" s="17"/>
      <c r="B20" s="141" t="s">
        <v>31</v>
      </c>
      <c r="C20" s="142">
        <v>501</v>
      </c>
      <c r="D20" s="143">
        <v>539000</v>
      </c>
      <c r="E20" s="144">
        <v>539000</v>
      </c>
      <c r="F20" s="143">
        <v>472986.96</v>
      </c>
      <c r="G20" s="145">
        <f aca="true" t="shared" si="1" ref="G20:G29">SUM(F20/E20)</f>
        <v>0.877526827458256</v>
      </c>
      <c r="H20" s="146">
        <v>20000</v>
      </c>
      <c r="I20" s="147">
        <v>20000</v>
      </c>
      <c r="J20" s="148">
        <v>13994.51</v>
      </c>
      <c r="K20" s="149">
        <f>J20/I20</f>
        <v>0.6997255</v>
      </c>
      <c r="L20" s="6"/>
      <c r="O20" s="10"/>
      <c r="P20" s="10"/>
    </row>
    <row r="21" spans="1:16" ht="19.5" customHeight="1">
      <c r="A21" s="17"/>
      <c r="B21" s="150" t="s">
        <v>32</v>
      </c>
      <c r="C21" s="77">
        <v>501</v>
      </c>
      <c r="D21" s="55">
        <v>2900000</v>
      </c>
      <c r="E21" s="57">
        <v>2400000</v>
      </c>
      <c r="F21" s="78">
        <v>2368940.12</v>
      </c>
      <c r="G21" s="79">
        <f t="shared" si="1"/>
        <v>0.9870583833333334</v>
      </c>
      <c r="H21" s="59">
        <v>35000</v>
      </c>
      <c r="I21" s="60">
        <v>455000</v>
      </c>
      <c r="J21" s="63">
        <v>438383.51</v>
      </c>
      <c r="K21" s="151">
        <f>J21/I21</f>
        <v>0.9634802417582418</v>
      </c>
      <c r="L21" s="6"/>
      <c r="O21" s="23"/>
      <c r="P21" s="10"/>
    </row>
    <row r="22" spans="1:16" ht="19.5" customHeight="1">
      <c r="A22" s="17"/>
      <c r="B22" s="150" t="s">
        <v>71</v>
      </c>
      <c r="C22" s="77">
        <v>501</v>
      </c>
      <c r="D22" s="55">
        <v>0</v>
      </c>
      <c r="E22" s="57">
        <v>48760</v>
      </c>
      <c r="F22" s="78">
        <v>48760.13</v>
      </c>
      <c r="G22" s="79">
        <f t="shared" si="1"/>
        <v>1.0000026661197703</v>
      </c>
      <c r="H22" s="59">
        <v>0</v>
      </c>
      <c r="I22" s="60">
        <v>0</v>
      </c>
      <c r="J22" s="63">
        <v>0</v>
      </c>
      <c r="K22" s="151">
        <v>0</v>
      </c>
      <c r="L22" s="6"/>
      <c r="O22" s="23"/>
      <c r="P22" s="10"/>
    </row>
    <row r="23" spans="1:16" ht="19.5" customHeight="1">
      <c r="A23" s="17"/>
      <c r="B23" s="150" t="s">
        <v>33</v>
      </c>
      <c r="C23" s="77">
        <v>502</v>
      </c>
      <c r="D23" s="55">
        <v>1145000</v>
      </c>
      <c r="E23" s="57">
        <v>805000</v>
      </c>
      <c r="F23" s="78">
        <v>867869.91</v>
      </c>
      <c r="G23" s="79">
        <f t="shared" si="1"/>
        <v>1.0780992670807454</v>
      </c>
      <c r="H23" s="59">
        <v>0</v>
      </c>
      <c r="I23" s="60">
        <v>330000</v>
      </c>
      <c r="J23" s="63">
        <v>206479.6</v>
      </c>
      <c r="K23" s="151">
        <f>J23/I23</f>
        <v>0.6256957575757576</v>
      </c>
      <c r="L23" s="6"/>
      <c r="O23" s="23"/>
      <c r="P23" s="10"/>
    </row>
    <row r="24" spans="1:16" ht="19.5" customHeight="1">
      <c r="A24" s="17"/>
      <c r="B24" s="150" t="s">
        <v>34</v>
      </c>
      <c r="C24" s="77">
        <v>502</v>
      </c>
      <c r="D24" s="55">
        <v>2255000</v>
      </c>
      <c r="E24" s="57">
        <v>2179000</v>
      </c>
      <c r="F24" s="78">
        <v>400000</v>
      </c>
      <c r="G24" s="79">
        <f t="shared" si="1"/>
        <v>0.18357044515832951</v>
      </c>
      <c r="H24" s="59">
        <v>0</v>
      </c>
      <c r="I24" s="60">
        <v>0</v>
      </c>
      <c r="J24" s="63">
        <v>0</v>
      </c>
      <c r="K24" s="151">
        <v>0</v>
      </c>
      <c r="L24" s="6"/>
      <c r="O24" s="23"/>
      <c r="P24" s="10"/>
    </row>
    <row r="25" spans="1:16" ht="19.5" customHeight="1">
      <c r="A25" s="17"/>
      <c r="B25" s="150" t="s">
        <v>35</v>
      </c>
      <c r="C25" s="77">
        <v>511</v>
      </c>
      <c r="D25" s="55">
        <v>500000</v>
      </c>
      <c r="E25" s="57">
        <v>630000</v>
      </c>
      <c r="F25" s="78">
        <v>570149.89</v>
      </c>
      <c r="G25" s="79">
        <f t="shared" si="1"/>
        <v>0.9049998253968254</v>
      </c>
      <c r="H25" s="59">
        <v>5000</v>
      </c>
      <c r="I25" s="60">
        <v>15000</v>
      </c>
      <c r="J25" s="63">
        <v>0</v>
      </c>
      <c r="K25" s="151">
        <f>J25/I25</f>
        <v>0</v>
      </c>
      <c r="L25" s="6"/>
      <c r="O25" s="23"/>
      <c r="P25" s="10"/>
    </row>
    <row r="26" spans="1:16" ht="19.5" customHeight="1">
      <c r="A26" s="17"/>
      <c r="B26" s="150" t="s">
        <v>36</v>
      </c>
      <c r="C26" s="77">
        <v>512</v>
      </c>
      <c r="D26" s="55">
        <v>60000</v>
      </c>
      <c r="E26" s="57">
        <v>55000</v>
      </c>
      <c r="F26" s="78">
        <v>46697</v>
      </c>
      <c r="G26" s="79">
        <f t="shared" si="1"/>
        <v>0.8490363636363636</v>
      </c>
      <c r="H26" s="59">
        <v>0</v>
      </c>
      <c r="I26" s="60">
        <v>0</v>
      </c>
      <c r="J26" s="63">
        <v>0</v>
      </c>
      <c r="K26" s="151">
        <v>0</v>
      </c>
      <c r="L26" s="6"/>
      <c r="O26" s="23"/>
      <c r="P26" s="10"/>
    </row>
    <row r="27" spans="1:16" ht="19.5" customHeight="1">
      <c r="A27" s="17"/>
      <c r="B27" s="150" t="s">
        <v>37</v>
      </c>
      <c r="C27" s="77">
        <v>513</v>
      </c>
      <c r="D27" s="55">
        <v>20000</v>
      </c>
      <c r="E27" s="57">
        <v>20000</v>
      </c>
      <c r="F27" s="78">
        <v>15327</v>
      </c>
      <c r="G27" s="79">
        <f t="shared" si="1"/>
        <v>0.76635</v>
      </c>
      <c r="H27" s="59">
        <v>0</v>
      </c>
      <c r="I27" s="60">
        <v>0</v>
      </c>
      <c r="J27" s="63">
        <v>0</v>
      </c>
      <c r="K27" s="151">
        <v>0</v>
      </c>
      <c r="L27" s="6"/>
      <c r="M27" s="107"/>
      <c r="O27" s="23"/>
      <c r="P27" s="10"/>
    </row>
    <row r="28" spans="1:16" ht="19.5" customHeight="1">
      <c r="A28" s="17"/>
      <c r="B28" s="150" t="s">
        <v>38</v>
      </c>
      <c r="C28" s="77">
        <v>518</v>
      </c>
      <c r="D28" s="55">
        <v>1200000</v>
      </c>
      <c r="E28" s="57">
        <v>1160000</v>
      </c>
      <c r="F28" s="78">
        <v>1207698.15</v>
      </c>
      <c r="G28" s="79">
        <f t="shared" si="1"/>
        <v>1.0411190948275861</v>
      </c>
      <c r="H28" s="59">
        <v>5000</v>
      </c>
      <c r="I28" s="60">
        <v>15000</v>
      </c>
      <c r="J28" s="63">
        <v>16280.49</v>
      </c>
      <c r="K28" s="151">
        <f>J28/I28</f>
        <v>1.085366</v>
      </c>
      <c r="L28" s="6"/>
      <c r="O28" s="12"/>
      <c r="P28" s="10"/>
    </row>
    <row r="29" spans="1:16" ht="19.5" customHeight="1">
      <c r="A29" s="17"/>
      <c r="B29" s="150" t="s">
        <v>39</v>
      </c>
      <c r="C29" s="77">
        <v>521</v>
      </c>
      <c r="D29" s="55">
        <v>6903535</v>
      </c>
      <c r="E29" s="57">
        <v>7523995</v>
      </c>
      <c r="F29" s="78">
        <v>5822491</v>
      </c>
      <c r="G29" s="79">
        <f t="shared" si="1"/>
        <v>0.7738563090485839</v>
      </c>
      <c r="H29" s="59">
        <v>0</v>
      </c>
      <c r="I29" s="60">
        <v>0</v>
      </c>
      <c r="J29" s="63">
        <v>0</v>
      </c>
      <c r="K29" s="151">
        <v>0</v>
      </c>
      <c r="L29" s="6"/>
      <c r="O29" s="46"/>
      <c r="P29" s="10"/>
    </row>
    <row r="30" spans="1:16" ht="19.5" customHeight="1">
      <c r="A30" s="17"/>
      <c r="B30" s="150" t="s">
        <v>40</v>
      </c>
      <c r="C30" s="77">
        <v>521</v>
      </c>
      <c r="D30" s="80">
        <v>3073064</v>
      </c>
      <c r="E30" s="66">
        <v>0</v>
      </c>
      <c r="F30" s="62">
        <v>0</v>
      </c>
      <c r="G30" s="85">
        <v>0</v>
      </c>
      <c r="H30" s="59">
        <v>130000</v>
      </c>
      <c r="I30" s="60">
        <v>273000</v>
      </c>
      <c r="J30" s="63">
        <v>399815</v>
      </c>
      <c r="K30" s="151">
        <f>J30/I30</f>
        <v>1.4645238095238096</v>
      </c>
      <c r="L30" s="6"/>
      <c r="O30" s="46"/>
      <c r="P30" s="10"/>
    </row>
    <row r="31" spans="1:16" ht="19.5" customHeight="1">
      <c r="A31" s="17"/>
      <c r="B31" s="150" t="s">
        <v>41</v>
      </c>
      <c r="C31" s="77">
        <v>521</v>
      </c>
      <c r="D31" s="80">
        <v>0</v>
      </c>
      <c r="E31" s="118">
        <v>1645803</v>
      </c>
      <c r="F31" s="119">
        <v>1670404</v>
      </c>
      <c r="G31" s="120">
        <f>SUM(F31/E31)</f>
        <v>1.0149477185301035</v>
      </c>
      <c r="H31" s="59">
        <v>0</v>
      </c>
      <c r="I31" s="60">
        <v>0</v>
      </c>
      <c r="J31" s="63">
        <v>0</v>
      </c>
      <c r="K31" s="151">
        <v>0</v>
      </c>
      <c r="L31" s="6"/>
      <c r="O31" s="46"/>
      <c r="P31" s="10"/>
    </row>
    <row r="32" spans="1:16" ht="19.5" customHeight="1">
      <c r="A32" s="17"/>
      <c r="B32" s="150" t="s">
        <v>42</v>
      </c>
      <c r="C32" s="77">
        <v>521</v>
      </c>
      <c r="D32" s="80">
        <v>0</v>
      </c>
      <c r="E32" s="121">
        <v>808542</v>
      </c>
      <c r="F32" s="122">
        <v>808542</v>
      </c>
      <c r="G32" s="123">
        <f>SUM(F32/E32)</f>
        <v>1</v>
      </c>
      <c r="H32" s="59">
        <v>0</v>
      </c>
      <c r="I32" s="60">
        <v>0</v>
      </c>
      <c r="J32" s="63">
        <v>0</v>
      </c>
      <c r="K32" s="151">
        <v>0</v>
      </c>
      <c r="L32" s="6"/>
      <c r="O32" s="46"/>
      <c r="P32" s="10"/>
    </row>
    <row r="33" spans="1:16" ht="19.5" customHeight="1">
      <c r="A33" s="17"/>
      <c r="B33" s="150" t="s">
        <v>43</v>
      </c>
      <c r="C33" s="77">
        <v>521</v>
      </c>
      <c r="D33" s="80">
        <v>300000</v>
      </c>
      <c r="E33" s="66">
        <v>170000</v>
      </c>
      <c r="F33" s="62">
        <v>1707257</v>
      </c>
      <c r="G33" s="79">
        <f>SUM(F33/E33)</f>
        <v>10.042688235294118</v>
      </c>
      <c r="H33" s="59">
        <v>0</v>
      </c>
      <c r="I33" s="60">
        <v>0</v>
      </c>
      <c r="J33" s="63">
        <v>0</v>
      </c>
      <c r="K33" s="151">
        <v>0</v>
      </c>
      <c r="L33" s="6"/>
      <c r="O33" s="23"/>
      <c r="P33" s="10"/>
    </row>
    <row r="34" spans="1:16" ht="19.5" customHeight="1">
      <c r="A34" s="17"/>
      <c r="B34" s="150" t="s">
        <v>69</v>
      </c>
      <c r="C34" s="77">
        <v>521</v>
      </c>
      <c r="D34" s="55">
        <v>0</v>
      </c>
      <c r="E34" s="66">
        <v>0</v>
      </c>
      <c r="F34" s="62">
        <v>0</v>
      </c>
      <c r="G34" s="79">
        <v>0</v>
      </c>
      <c r="H34" s="59">
        <v>0</v>
      </c>
      <c r="I34" s="60">
        <v>0</v>
      </c>
      <c r="J34" s="63">
        <v>0</v>
      </c>
      <c r="K34" s="151">
        <v>0</v>
      </c>
      <c r="L34" s="6"/>
      <c r="O34" s="50"/>
      <c r="P34" s="10"/>
    </row>
    <row r="35" spans="1:16" ht="19.5" customHeight="1">
      <c r="A35" s="17"/>
      <c r="B35" s="150" t="s">
        <v>44</v>
      </c>
      <c r="C35" s="81">
        <v>524</v>
      </c>
      <c r="D35" s="82">
        <v>2333395</v>
      </c>
      <c r="E35" s="66">
        <v>2543111</v>
      </c>
      <c r="F35" s="62">
        <v>1968254</v>
      </c>
      <c r="G35" s="79">
        <f>SUM(F35/E35)</f>
        <v>0.773955206831318</v>
      </c>
      <c r="H35" s="59">
        <v>0</v>
      </c>
      <c r="I35" s="60">
        <v>0</v>
      </c>
      <c r="J35" s="63">
        <v>0</v>
      </c>
      <c r="K35" s="151">
        <v>0</v>
      </c>
      <c r="L35" s="6"/>
      <c r="O35" s="83"/>
      <c r="P35" s="10"/>
    </row>
    <row r="36" spans="1:16" ht="19.5" customHeight="1">
      <c r="A36" s="17"/>
      <c r="B36" s="150" t="s">
        <v>45</v>
      </c>
      <c r="C36" s="81">
        <v>524</v>
      </c>
      <c r="D36" s="80">
        <v>1038696</v>
      </c>
      <c r="E36" s="66">
        <v>0</v>
      </c>
      <c r="F36" s="62">
        <v>0</v>
      </c>
      <c r="G36" s="79">
        <v>0</v>
      </c>
      <c r="H36" s="59">
        <v>43000</v>
      </c>
      <c r="I36" s="60">
        <v>63000</v>
      </c>
      <c r="J36" s="63">
        <v>132947</v>
      </c>
      <c r="K36" s="151">
        <f>J36/I36</f>
        <v>2.110269841269841</v>
      </c>
      <c r="L36" s="6"/>
      <c r="O36" s="84"/>
      <c r="P36" s="10"/>
    </row>
    <row r="37" spans="1:16" ht="19.5" customHeight="1">
      <c r="A37" s="17"/>
      <c r="B37" s="150" t="s">
        <v>46</v>
      </c>
      <c r="C37" s="81">
        <v>524</v>
      </c>
      <c r="D37" s="80">
        <v>0</v>
      </c>
      <c r="E37" s="118">
        <v>556281</v>
      </c>
      <c r="F37" s="119">
        <v>564596</v>
      </c>
      <c r="G37" s="120">
        <f>SUM(F37/E37)</f>
        <v>1.0149474815785546</v>
      </c>
      <c r="H37" s="59">
        <v>0</v>
      </c>
      <c r="I37" s="60">
        <v>0</v>
      </c>
      <c r="J37" s="63">
        <v>0</v>
      </c>
      <c r="K37" s="151">
        <v>0</v>
      </c>
      <c r="L37" s="6"/>
      <c r="O37" s="84"/>
      <c r="P37" s="10"/>
    </row>
    <row r="38" spans="1:16" ht="19.5" customHeight="1">
      <c r="A38" s="17"/>
      <c r="B38" s="150" t="s">
        <v>47</v>
      </c>
      <c r="C38" s="81">
        <v>524</v>
      </c>
      <c r="D38" s="80">
        <v>0</v>
      </c>
      <c r="E38" s="121">
        <v>273287</v>
      </c>
      <c r="F38" s="122">
        <v>273287</v>
      </c>
      <c r="G38" s="123">
        <f>SUM(F38/E38)</f>
        <v>1</v>
      </c>
      <c r="H38" s="59">
        <v>0</v>
      </c>
      <c r="I38" s="60">
        <v>0</v>
      </c>
      <c r="J38" s="63">
        <v>0</v>
      </c>
      <c r="K38" s="151">
        <v>0</v>
      </c>
      <c r="L38" s="6"/>
      <c r="O38" s="84"/>
      <c r="P38" s="10"/>
    </row>
    <row r="39" spans="1:16" ht="19.5" customHeight="1">
      <c r="A39" s="17"/>
      <c r="B39" s="150" t="s">
        <v>73</v>
      </c>
      <c r="C39" s="81">
        <v>524</v>
      </c>
      <c r="D39" s="80">
        <v>0</v>
      </c>
      <c r="E39" s="66">
        <v>0</v>
      </c>
      <c r="F39" s="62">
        <v>453928</v>
      </c>
      <c r="G39" s="79">
        <v>0</v>
      </c>
      <c r="H39" s="59">
        <v>0</v>
      </c>
      <c r="I39" s="59">
        <v>0</v>
      </c>
      <c r="J39" s="59">
        <v>0</v>
      </c>
      <c r="K39" s="151">
        <v>0</v>
      </c>
      <c r="L39" s="6"/>
      <c r="O39" s="10"/>
      <c r="P39" s="10"/>
    </row>
    <row r="40" spans="1:16" ht="19.5" customHeight="1">
      <c r="A40" s="17"/>
      <c r="B40" s="150" t="s">
        <v>48</v>
      </c>
      <c r="C40" s="77">
        <v>525</v>
      </c>
      <c r="D40" s="55">
        <v>36000</v>
      </c>
      <c r="E40" s="57">
        <v>36000</v>
      </c>
      <c r="F40" s="78">
        <v>40962</v>
      </c>
      <c r="G40" s="79">
        <f>SUM(F40/E40)</f>
        <v>1.1378333333333333</v>
      </c>
      <c r="H40" s="59">
        <v>0</v>
      </c>
      <c r="I40" s="59">
        <v>0</v>
      </c>
      <c r="J40" s="59">
        <v>720</v>
      </c>
      <c r="K40" s="151">
        <v>0</v>
      </c>
      <c r="L40" s="6"/>
      <c r="O40" s="23"/>
      <c r="P40" s="10"/>
    </row>
    <row r="41" spans="1:16" ht="19.5" customHeight="1">
      <c r="A41" s="17"/>
      <c r="B41" s="150" t="s">
        <v>49</v>
      </c>
      <c r="C41" s="81">
        <v>527</v>
      </c>
      <c r="D41" s="80">
        <v>138070</v>
      </c>
      <c r="E41" s="66">
        <v>150479</v>
      </c>
      <c r="F41" s="62">
        <v>150882.4</v>
      </c>
      <c r="G41" s="85">
        <f>SUM(F41/E41)</f>
        <v>1.0026807727324079</v>
      </c>
      <c r="H41" s="59">
        <v>0</v>
      </c>
      <c r="I41" s="59">
        <v>0</v>
      </c>
      <c r="J41" s="59">
        <v>0</v>
      </c>
      <c r="K41" s="151">
        <v>0</v>
      </c>
      <c r="L41" s="6"/>
      <c r="O41" s="23"/>
      <c r="P41" s="10"/>
    </row>
    <row r="42" spans="1:16" ht="19.5" customHeight="1">
      <c r="A42" s="17"/>
      <c r="B42" s="150" t="s">
        <v>50</v>
      </c>
      <c r="C42" s="81">
        <v>527</v>
      </c>
      <c r="D42" s="80">
        <v>200000</v>
      </c>
      <c r="E42" s="66">
        <v>200000</v>
      </c>
      <c r="F42" s="62">
        <v>214972.18</v>
      </c>
      <c r="G42" s="85">
        <f>SUM(F42/E42)</f>
        <v>1.0748609</v>
      </c>
      <c r="H42" s="59">
        <v>0</v>
      </c>
      <c r="I42" s="60">
        <v>0</v>
      </c>
      <c r="J42" s="63">
        <v>0</v>
      </c>
      <c r="K42" s="151">
        <v>0</v>
      </c>
      <c r="L42" s="6"/>
      <c r="O42" s="23"/>
      <c r="P42" s="10"/>
    </row>
    <row r="43" spans="1:16" ht="19.5" customHeight="1">
      <c r="A43" s="17"/>
      <c r="B43" s="150" t="s">
        <v>51</v>
      </c>
      <c r="C43" s="81">
        <v>527</v>
      </c>
      <c r="D43" s="80">
        <v>61461</v>
      </c>
      <c r="E43" s="66">
        <v>0</v>
      </c>
      <c r="F43" s="62">
        <v>0</v>
      </c>
      <c r="G43" s="85">
        <v>0</v>
      </c>
      <c r="H43" s="59">
        <v>2600</v>
      </c>
      <c r="I43" s="60">
        <v>4600</v>
      </c>
      <c r="J43" s="63">
        <v>7996.3</v>
      </c>
      <c r="K43" s="151">
        <f>J43/I43</f>
        <v>1.7383260869565218</v>
      </c>
      <c r="L43" s="6"/>
      <c r="O43" s="12"/>
      <c r="P43" s="10"/>
    </row>
    <row r="44" spans="1:16" ht="19.5" customHeight="1">
      <c r="A44" s="17"/>
      <c r="B44" s="150" t="s">
        <v>52</v>
      </c>
      <c r="C44" s="81">
        <v>527</v>
      </c>
      <c r="D44" s="80">
        <v>0</v>
      </c>
      <c r="E44" s="66">
        <v>32916</v>
      </c>
      <c r="F44" s="62">
        <v>0</v>
      </c>
      <c r="G44" s="79">
        <f>SUM(F44/E44)</f>
        <v>0</v>
      </c>
      <c r="H44" s="59">
        <v>0</v>
      </c>
      <c r="I44" s="60">
        <v>0</v>
      </c>
      <c r="J44" s="63">
        <v>0</v>
      </c>
      <c r="K44" s="151">
        <v>0</v>
      </c>
      <c r="L44" s="6"/>
      <c r="O44" s="12"/>
      <c r="P44" s="10"/>
    </row>
    <row r="45" spans="1:16" ht="19.5" customHeight="1">
      <c r="A45" s="17"/>
      <c r="B45" s="150" t="s">
        <v>53</v>
      </c>
      <c r="C45" s="81">
        <v>527</v>
      </c>
      <c r="D45" s="80">
        <v>0</v>
      </c>
      <c r="E45" s="121">
        <v>16171</v>
      </c>
      <c r="F45" s="122">
        <v>16171</v>
      </c>
      <c r="G45" s="124">
        <f>SUM(F45/E45)</f>
        <v>1</v>
      </c>
      <c r="H45" s="59">
        <v>0</v>
      </c>
      <c r="I45" s="60">
        <v>0</v>
      </c>
      <c r="J45" s="63">
        <v>0</v>
      </c>
      <c r="K45" s="151">
        <v>0</v>
      </c>
      <c r="L45" s="6"/>
      <c r="O45" s="12"/>
      <c r="P45" s="10"/>
    </row>
    <row r="46" spans="1:16" ht="19.5" customHeight="1">
      <c r="A46" s="17"/>
      <c r="B46" s="150" t="s">
        <v>70</v>
      </c>
      <c r="C46" s="81">
        <v>527</v>
      </c>
      <c r="D46" s="80">
        <v>0</v>
      </c>
      <c r="E46" s="66">
        <v>0</v>
      </c>
      <c r="F46" s="62">
        <v>26739.22</v>
      </c>
      <c r="G46" s="85">
        <v>0</v>
      </c>
      <c r="H46" s="59">
        <v>0</v>
      </c>
      <c r="I46" s="60">
        <v>0</v>
      </c>
      <c r="J46" s="63">
        <v>0</v>
      </c>
      <c r="K46" s="151">
        <v>0</v>
      </c>
      <c r="L46" s="6"/>
      <c r="O46" s="46"/>
      <c r="P46" s="10"/>
    </row>
    <row r="47" spans="1:18" ht="19.5" customHeight="1">
      <c r="A47" s="17"/>
      <c r="B47" s="150" t="s">
        <v>54</v>
      </c>
      <c r="C47" s="77">
        <v>538</v>
      </c>
      <c r="D47" s="55">
        <v>0</v>
      </c>
      <c r="E47" s="57">
        <v>0</v>
      </c>
      <c r="F47" s="78">
        <v>0</v>
      </c>
      <c r="G47" s="79">
        <v>0</v>
      </c>
      <c r="H47" s="59">
        <v>0</v>
      </c>
      <c r="I47" s="60">
        <v>0</v>
      </c>
      <c r="J47" s="63">
        <v>0</v>
      </c>
      <c r="K47" s="151">
        <v>0</v>
      </c>
      <c r="L47" s="6"/>
      <c r="O47" s="84"/>
      <c r="P47" s="10"/>
      <c r="R47" s="86"/>
    </row>
    <row r="48" spans="1:18" ht="19.5" customHeight="1">
      <c r="A48" s="17"/>
      <c r="B48" s="150" t="s">
        <v>55</v>
      </c>
      <c r="C48" s="77">
        <v>541</v>
      </c>
      <c r="D48" s="55">
        <v>0</v>
      </c>
      <c r="E48" s="57">
        <v>0</v>
      </c>
      <c r="F48" s="78">
        <v>200</v>
      </c>
      <c r="G48" s="79">
        <v>0</v>
      </c>
      <c r="H48" s="59">
        <v>0</v>
      </c>
      <c r="I48" s="60">
        <v>0</v>
      </c>
      <c r="J48" s="63">
        <v>0</v>
      </c>
      <c r="K48" s="151">
        <v>0</v>
      </c>
      <c r="L48" s="6"/>
      <c r="O48" s="84"/>
      <c r="P48" s="10"/>
      <c r="R48" s="86"/>
    </row>
    <row r="49" spans="1:16" ht="19.5" customHeight="1">
      <c r="A49" s="17"/>
      <c r="B49" s="150" t="s">
        <v>56</v>
      </c>
      <c r="C49" s="77">
        <v>542</v>
      </c>
      <c r="D49" s="55">
        <v>0</v>
      </c>
      <c r="E49" s="57">
        <v>0</v>
      </c>
      <c r="F49" s="78">
        <v>300</v>
      </c>
      <c r="G49" s="79">
        <v>0</v>
      </c>
      <c r="H49" s="59">
        <v>0</v>
      </c>
      <c r="I49" s="60">
        <v>0</v>
      </c>
      <c r="J49" s="63">
        <v>0</v>
      </c>
      <c r="K49" s="151">
        <v>0</v>
      </c>
      <c r="L49" s="6"/>
      <c r="O49" s="10"/>
      <c r="P49" s="10"/>
    </row>
    <row r="50" spans="1:16" ht="19.5" customHeight="1">
      <c r="A50" s="17"/>
      <c r="B50" s="150" t="s">
        <v>57</v>
      </c>
      <c r="C50" s="77">
        <v>548</v>
      </c>
      <c r="D50" s="55">
        <v>0</v>
      </c>
      <c r="E50" s="57">
        <v>0</v>
      </c>
      <c r="F50" s="78">
        <v>0</v>
      </c>
      <c r="G50" s="79">
        <v>0</v>
      </c>
      <c r="H50" s="59">
        <v>0</v>
      </c>
      <c r="I50" s="60">
        <v>0</v>
      </c>
      <c r="J50" s="63">
        <v>0</v>
      </c>
      <c r="K50" s="151">
        <v>0</v>
      </c>
      <c r="L50" s="6"/>
      <c r="O50" s="10"/>
      <c r="P50" s="10"/>
    </row>
    <row r="51" spans="1:16" ht="19.5" customHeight="1">
      <c r="A51" s="17"/>
      <c r="B51" s="150" t="s">
        <v>58</v>
      </c>
      <c r="C51" s="77">
        <v>549</v>
      </c>
      <c r="D51" s="55">
        <v>120000</v>
      </c>
      <c r="E51" s="57">
        <v>120000</v>
      </c>
      <c r="F51" s="78">
        <v>111776.12</v>
      </c>
      <c r="G51" s="79">
        <f>SUM(F51/E51)</f>
        <v>0.9314676666666666</v>
      </c>
      <c r="H51" s="59">
        <v>3000</v>
      </c>
      <c r="I51" s="60">
        <v>3000</v>
      </c>
      <c r="J51" s="63">
        <v>0</v>
      </c>
      <c r="K51" s="151">
        <f>J51/I51</f>
        <v>0</v>
      </c>
      <c r="L51" s="6"/>
      <c r="O51" s="10"/>
      <c r="P51" s="10"/>
    </row>
    <row r="52" spans="1:16" ht="19.5" customHeight="1">
      <c r="A52" s="17"/>
      <c r="B52" s="150" t="s">
        <v>59</v>
      </c>
      <c r="C52" s="77">
        <v>551</v>
      </c>
      <c r="D52" s="55">
        <v>590000</v>
      </c>
      <c r="E52" s="57">
        <v>666000</v>
      </c>
      <c r="F52" s="78">
        <v>675988.9</v>
      </c>
      <c r="G52" s="79">
        <f>SUM(F52/E52)</f>
        <v>1.0149983483483485</v>
      </c>
      <c r="H52" s="59">
        <v>0</v>
      </c>
      <c r="I52" s="60">
        <v>0</v>
      </c>
      <c r="J52" s="63">
        <v>0</v>
      </c>
      <c r="K52" s="151">
        <v>0</v>
      </c>
      <c r="L52" s="6"/>
      <c r="O52" s="10"/>
      <c r="P52" s="10"/>
    </row>
    <row r="53" spans="1:16" ht="19.5" customHeight="1">
      <c r="A53" s="17"/>
      <c r="B53" s="150" t="s">
        <v>60</v>
      </c>
      <c r="C53" s="77">
        <v>558</v>
      </c>
      <c r="D53" s="55">
        <v>80000</v>
      </c>
      <c r="E53" s="57">
        <v>195000</v>
      </c>
      <c r="F53" s="78">
        <v>249728.71</v>
      </c>
      <c r="G53" s="79">
        <f>SUM(F53/E53)</f>
        <v>1.2806600512820512</v>
      </c>
      <c r="H53" s="59">
        <v>0</v>
      </c>
      <c r="I53" s="60">
        <v>0</v>
      </c>
      <c r="J53" s="63">
        <v>0</v>
      </c>
      <c r="K53" s="151">
        <v>0</v>
      </c>
      <c r="L53" s="6"/>
      <c r="O53" s="10"/>
      <c r="P53" s="10"/>
    </row>
    <row r="54" spans="1:16" ht="19.5" customHeight="1">
      <c r="A54" s="17"/>
      <c r="B54" s="150" t="s">
        <v>72</v>
      </c>
      <c r="C54" s="77">
        <v>558</v>
      </c>
      <c r="D54" s="55">
        <v>0</v>
      </c>
      <c r="E54" s="57">
        <v>158240</v>
      </c>
      <c r="F54" s="78">
        <v>158239.87</v>
      </c>
      <c r="G54" s="79">
        <f>SUM(F54/E54)</f>
        <v>0.999999178463094</v>
      </c>
      <c r="H54" s="59">
        <v>0</v>
      </c>
      <c r="I54" s="60">
        <v>0</v>
      </c>
      <c r="J54" s="63">
        <v>0</v>
      </c>
      <c r="K54" s="151">
        <v>0</v>
      </c>
      <c r="L54" s="6"/>
      <c r="O54" s="10"/>
      <c r="P54" s="10"/>
    </row>
    <row r="55" spans="1:16" ht="19.5" customHeight="1" thickBot="1">
      <c r="A55" s="17"/>
      <c r="B55" s="152" t="s">
        <v>61</v>
      </c>
      <c r="C55" s="153">
        <v>591</v>
      </c>
      <c r="D55" s="154">
        <v>0</v>
      </c>
      <c r="E55" s="155">
        <v>0</v>
      </c>
      <c r="F55" s="156">
        <v>0</v>
      </c>
      <c r="G55" s="157">
        <v>0</v>
      </c>
      <c r="H55" s="154">
        <v>0</v>
      </c>
      <c r="I55" s="155">
        <v>0</v>
      </c>
      <c r="J55" s="158">
        <v>0</v>
      </c>
      <c r="K55" s="159">
        <v>0</v>
      </c>
      <c r="L55" s="6"/>
      <c r="O55" s="10"/>
      <c r="P55" s="10"/>
    </row>
    <row r="56" spans="1:16" ht="19.5" customHeight="1" thickBot="1">
      <c r="A56" s="17"/>
      <c r="B56" s="134" t="s">
        <v>62</v>
      </c>
      <c r="C56" s="135"/>
      <c r="D56" s="136">
        <f>SUM(D8:D18)</f>
        <v>23493221</v>
      </c>
      <c r="E56" s="137">
        <f>SUM(E8:E18)</f>
        <v>22932585</v>
      </c>
      <c r="F56" s="138">
        <f>SUM(F8:F18)</f>
        <v>20913148.560000002</v>
      </c>
      <c r="G56" s="139">
        <f>SUM(F56/E56)</f>
        <v>0.9119403050288488</v>
      </c>
      <c r="H56" s="136">
        <f>SUM(H8:H18)</f>
        <v>430000</v>
      </c>
      <c r="I56" s="137">
        <f>SUM(I8:I18)</f>
        <v>1345000</v>
      </c>
      <c r="J56" s="138">
        <f>SUM(J12:J18)</f>
        <v>1411405</v>
      </c>
      <c r="K56" s="140">
        <f>J56/I56</f>
        <v>1.049371747211896</v>
      </c>
      <c r="L56" s="6"/>
      <c r="O56" s="10"/>
      <c r="P56" s="10"/>
    </row>
    <row r="57" spans="1:16" ht="19.5" customHeight="1" thickBot="1">
      <c r="A57" s="17"/>
      <c r="B57" s="87" t="s">
        <v>63</v>
      </c>
      <c r="C57" s="88"/>
      <c r="D57" s="89">
        <f>SUM(D20:D55)</f>
        <v>23493221</v>
      </c>
      <c r="E57" s="90">
        <f>SUM(E20:E55)</f>
        <v>22932585</v>
      </c>
      <c r="F57" s="91">
        <f>SUM(F20:F55)</f>
        <v>20913148.56</v>
      </c>
      <c r="G57" s="92">
        <f>SUM(F57/E57)</f>
        <v>0.9119403050288486</v>
      </c>
      <c r="H57" s="91">
        <f>SUM(H20:H55)</f>
        <v>243600</v>
      </c>
      <c r="I57" s="91">
        <f>SUM(I20:I55)</f>
        <v>1178600</v>
      </c>
      <c r="J57" s="91">
        <f>SUM(J20:J55)</f>
        <v>1216616.41</v>
      </c>
      <c r="K57" s="93">
        <f>J57/I57</f>
        <v>1.0322555659256745</v>
      </c>
      <c r="L57" s="6"/>
      <c r="O57" s="10"/>
      <c r="P57" s="10"/>
    </row>
    <row r="58" spans="1:16" ht="19.5" customHeight="1">
      <c r="A58" s="17"/>
      <c r="B58" s="94" t="s">
        <v>64</v>
      </c>
      <c r="C58" s="95"/>
      <c r="D58" s="96">
        <f>SUM(D56-D57)</f>
        <v>0</v>
      </c>
      <c r="E58" s="97">
        <f>SUM(E56-E57)</f>
        <v>0</v>
      </c>
      <c r="F58" s="98">
        <f>SUM(F56-F57)</f>
        <v>3.725290298461914E-09</v>
      </c>
      <c r="G58" s="99" t="s">
        <v>65</v>
      </c>
      <c r="H58" s="96">
        <f>+H56-H57</f>
        <v>186400</v>
      </c>
      <c r="I58" s="97">
        <f>+I56-I57</f>
        <v>166400</v>
      </c>
      <c r="J58" s="35">
        <f>J56-J57</f>
        <v>194788.59000000008</v>
      </c>
      <c r="K58" s="100" t="s">
        <v>65</v>
      </c>
      <c r="L58" s="6"/>
      <c r="O58" s="10"/>
      <c r="P58" s="10"/>
    </row>
    <row r="59" spans="1:16" ht="19.5" customHeight="1">
      <c r="A59" s="101"/>
      <c r="B59" s="6"/>
      <c r="C59" s="6"/>
      <c r="D59" s="102" t="s">
        <v>66</v>
      </c>
      <c r="E59" s="6"/>
      <c r="F59" s="6"/>
      <c r="G59" s="6"/>
      <c r="H59" s="6"/>
      <c r="I59" s="6"/>
      <c r="J59" s="6"/>
      <c r="K59" s="6"/>
      <c r="L59" s="6"/>
      <c r="O59" s="10"/>
      <c r="P59" s="10"/>
    </row>
    <row r="60" spans="2:16" ht="19.5" customHeight="1">
      <c r="B60" s="103" t="s">
        <v>67</v>
      </c>
      <c r="C60" s="104" t="s">
        <v>68</v>
      </c>
      <c r="D60" s="105">
        <v>1850000</v>
      </c>
      <c r="E60" s="105">
        <v>0</v>
      </c>
      <c r="F60" s="106">
        <v>1548967.97</v>
      </c>
      <c r="G60" s="107"/>
      <c r="H60" s="108"/>
      <c r="I60" s="6"/>
      <c r="J60" s="6"/>
      <c r="K60" s="6"/>
      <c r="L60" s="6"/>
      <c r="O60" s="10"/>
      <c r="P60" s="10"/>
    </row>
    <row r="61" spans="2:16" ht="19.5" customHeight="1">
      <c r="B61" s="109"/>
      <c r="C61" s="110"/>
      <c r="D61" s="109"/>
      <c r="E61" s="109"/>
      <c r="F61" s="111" t="s">
        <v>66</v>
      </c>
      <c r="G61" s="6"/>
      <c r="H61" s="6"/>
      <c r="I61" s="6"/>
      <c r="J61" s="6"/>
      <c r="K61" s="6"/>
      <c r="L61" s="6"/>
      <c r="O61" s="10"/>
      <c r="P61" s="10"/>
    </row>
    <row r="62" spans="2:16" ht="19.5" customHeight="1">
      <c r="B62" s="109"/>
      <c r="C62" s="110"/>
      <c r="D62" s="109"/>
      <c r="E62" s="109"/>
      <c r="F62" s="111" t="s">
        <v>66</v>
      </c>
      <c r="L62" s="6"/>
      <c r="O62" s="10"/>
      <c r="P62" s="10"/>
    </row>
    <row r="63" spans="15:16" ht="19.5" customHeight="1">
      <c r="O63" s="10"/>
      <c r="P63" s="10"/>
    </row>
    <row r="64" spans="15:16" ht="19.5" customHeight="1">
      <c r="O64" s="10"/>
      <c r="P64" s="10"/>
    </row>
    <row r="65" spans="15:16" ht="19.5" customHeight="1">
      <c r="O65" s="10"/>
      <c r="P65" s="10"/>
    </row>
    <row r="66" spans="15:16" ht="19.5" customHeight="1">
      <c r="O66" s="10"/>
      <c r="P66" s="10"/>
    </row>
    <row r="67" spans="15:16" ht="19.5" customHeight="1">
      <c r="O67" s="10"/>
      <c r="P67" s="10"/>
    </row>
    <row r="68" spans="15:16" ht="18" customHeight="1">
      <c r="O68" s="10"/>
      <c r="P68" s="10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6">
    <mergeCell ref="C2:G2"/>
    <mergeCell ref="D4:G4"/>
    <mergeCell ref="H4:K4"/>
    <mergeCell ref="B7:C7"/>
    <mergeCell ref="B18:C18"/>
    <mergeCell ref="B19:C19"/>
  </mergeCells>
  <printOptions/>
  <pageMargins left="0.5905511811023623" right="0.5905511811023623" top="0.984251968503937" bottom="0.984251968503937" header="0.5118110236220472" footer="0.5118110236220472"/>
  <pageSetup firstPageNumber="152" useFirstPageNumber="1" fitToHeight="0" fitToWidth="1" horizontalDpi="600" verticalDpi="600" orientation="landscape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Hrabětová</dc:creator>
  <cp:keywords/>
  <dc:description/>
  <cp:lastModifiedBy>SvorcovaM</cp:lastModifiedBy>
  <cp:lastPrinted>2024-04-02T08:50:46Z</cp:lastPrinted>
  <dcterms:created xsi:type="dcterms:W3CDTF">2024-02-09T14:21:46Z</dcterms:created>
  <dcterms:modified xsi:type="dcterms:W3CDTF">2024-04-02T08:50:53Z</dcterms:modified>
  <cp:category/>
  <cp:version/>
  <cp:contentType/>
  <cp:contentStatus/>
</cp:coreProperties>
</file>