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'List1'!$A$1:$K$57</definedName>
  </definedNames>
  <calcPr fullCalcOnLoad="1"/>
</workbook>
</file>

<file path=xl/sharedStrings.xml><?xml version="1.0" encoding="utf-8"?>
<sst xmlns="http://schemas.openxmlformats.org/spreadsheetml/2006/main" count="68" uniqueCount="61">
  <si>
    <t>Středisko sociálních služeb</t>
  </si>
  <si>
    <t xml:space="preserve">Rozbor hospodaření </t>
  </si>
  <si>
    <t xml:space="preserve"> ke dni</t>
  </si>
  <si>
    <t>IČO  00 639 541</t>
  </si>
  <si>
    <t xml:space="preserve">Hlavní činnost </t>
  </si>
  <si>
    <t>Doplňková činnost</t>
  </si>
  <si>
    <t>schválený rozpočet</t>
  </si>
  <si>
    <t>upravený rozpočet</t>
  </si>
  <si>
    <t xml:space="preserve">čerpání </t>
  </si>
  <si>
    <t>%</t>
  </si>
  <si>
    <t>a</t>
  </si>
  <si>
    <t>b</t>
  </si>
  <si>
    <t>c</t>
  </si>
  <si>
    <t>d</t>
  </si>
  <si>
    <t>e</t>
  </si>
  <si>
    <t>f</t>
  </si>
  <si>
    <t>g</t>
  </si>
  <si>
    <t>h</t>
  </si>
  <si>
    <t xml:space="preserve">VÝNOSY                                                                            </t>
  </si>
  <si>
    <t>Neinvestiční příspěvek od MČ UZ 079</t>
  </si>
  <si>
    <t>účelová dotace v rámci grantového a dotačního řízení</t>
  </si>
  <si>
    <t>VZ - výnosy  denní stacionář</t>
  </si>
  <si>
    <t>VZ - výnosy  PS (terén)</t>
  </si>
  <si>
    <t xml:space="preserve">VZ - výnosy jídelna </t>
  </si>
  <si>
    <t>VZ výnosy nájem LUKÁŠ</t>
  </si>
  <si>
    <t>použítí fondu odměn</t>
  </si>
  <si>
    <t xml:space="preserve">použití FRM </t>
  </si>
  <si>
    <t>výnosy ostatní                                  / doplňková činnost</t>
  </si>
  <si>
    <t xml:space="preserve">NÁKLADY                                                       </t>
  </si>
  <si>
    <t xml:space="preserve">  - z toho materiál </t>
  </si>
  <si>
    <t xml:space="preserve">  - z toho potraviny </t>
  </si>
  <si>
    <t xml:space="preserve">  - z toho energie</t>
  </si>
  <si>
    <r>
      <rPr>
        <i/>
        <sz val="11"/>
        <rFont val="Arial CE"/>
        <family val="2"/>
      </rPr>
      <t xml:space="preserve">  - z toho energie  </t>
    </r>
    <r>
      <rPr>
        <i/>
        <sz val="11"/>
        <color indexed="60"/>
        <rFont val="Arial CE"/>
        <family val="2"/>
      </rPr>
      <t>UZ 079</t>
    </r>
  </si>
  <si>
    <t xml:space="preserve">  - z toho opravy a údržba</t>
  </si>
  <si>
    <t xml:space="preserve">  - z toho cestovné</t>
  </si>
  <si>
    <t xml:space="preserve">  - z toho náklady na reprezentaci</t>
  </si>
  <si>
    <t xml:space="preserve">  - z toho služby </t>
  </si>
  <si>
    <r>
      <rPr>
        <i/>
        <sz val="11"/>
        <rFont val="Arial CE"/>
        <family val="2"/>
      </rPr>
      <t xml:space="preserve">  - z toho MP, OON  </t>
    </r>
    <r>
      <rPr>
        <i/>
        <sz val="11"/>
        <color indexed="60"/>
        <rFont val="Arial CE"/>
        <family val="2"/>
      </rPr>
      <t xml:space="preserve">UZ 079 </t>
    </r>
    <r>
      <rPr>
        <i/>
        <sz val="11"/>
        <rFont val="Arial CE"/>
        <family val="2"/>
      </rPr>
      <t xml:space="preserve">    </t>
    </r>
  </si>
  <si>
    <t xml:space="preserve">  - z toho MP, OON      účelová dotace   </t>
  </si>
  <si>
    <t xml:space="preserve"> - z toho MP, OON </t>
  </si>
  <si>
    <t xml:space="preserve"> - z toho MP – fond odměn</t>
  </si>
  <si>
    <r>
      <rPr>
        <i/>
        <sz val="11"/>
        <rFont val="Arial CE"/>
        <family val="2"/>
      </rPr>
      <t xml:space="preserve">  - z toho odvody (ZP, SP)</t>
    </r>
    <r>
      <rPr>
        <i/>
        <sz val="11"/>
        <color indexed="60"/>
        <rFont val="Arial CE"/>
        <family val="2"/>
      </rPr>
      <t xml:space="preserve"> UZ 079</t>
    </r>
  </si>
  <si>
    <t xml:space="preserve">  - z toho odvody (ZP, SP) účelová dotace</t>
  </si>
  <si>
    <t>- z toho odvody (ZP, SP) - fond odměn</t>
  </si>
  <si>
    <t xml:space="preserve"> - z toho ostatní náklady (pojištění úraz a nem. z pov.)</t>
  </si>
  <si>
    <r>
      <rPr>
        <i/>
        <sz val="11"/>
        <rFont val="Arial CE"/>
        <family val="2"/>
      </rPr>
      <t xml:space="preserve">  - z toho odvody FKSP </t>
    </r>
    <r>
      <rPr>
        <i/>
        <sz val="11"/>
        <color indexed="60"/>
        <rFont val="Arial CE"/>
        <family val="2"/>
      </rPr>
      <t>UZ 079</t>
    </r>
  </si>
  <si>
    <t xml:space="preserve">  - z toho odvody (příspěvek strav., školení)</t>
  </si>
  <si>
    <t xml:space="preserve"> - z toho odvody (FKSP) účel.dotace</t>
  </si>
  <si>
    <t xml:space="preserve"> - z toho odvody (FKSP)  - fond odměn</t>
  </si>
  <si>
    <t xml:space="preserve">  - z toho daně a poplatky</t>
  </si>
  <si>
    <t xml:space="preserve">  - smluvní pokuty a penále</t>
  </si>
  <si>
    <t xml:space="preserve">  - z toho manka a škody</t>
  </si>
  <si>
    <t xml:space="preserve">  - z toho ostatní náklady (pojištění)</t>
  </si>
  <si>
    <t xml:space="preserve">  - z toho odpisy účetní  </t>
  </si>
  <si>
    <t xml:space="preserve"> - z toho DDHM  </t>
  </si>
  <si>
    <t xml:space="preserve"> - z toho srážková daň z úroků</t>
  </si>
  <si>
    <t>Výnosy celkem</t>
  </si>
  <si>
    <t>Náklady celkem</t>
  </si>
  <si>
    <t xml:space="preserve">Zisk (+), ztráta (-) </t>
  </si>
  <si>
    <t>x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</si>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</sst>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0\ %"/>
  </numFmts>
  <fonts count="61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1"/>
      <color indexed="53"/>
      <name val="Arial CE"/>
      <family val="2"/>
    </font>
    <font>
      <i/>
      <sz val="11"/>
      <color indexed="8"/>
      <name val="Arial CE"/>
      <family val="2"/>
    </font>
    <font>
      <i/>
      <sz val="8"/>
      <name val="Arial CE"/>
      <family val="2"/>
    </font>
    <font>
      <i/>
      <sz val="11"/>
      <color indexed="49"/>
      <name val="Arial CE"/>
      <family val="2"/>
    </font>
    <font>
      <i/>
      <sz val="11"/>
      <color indexed="60"/>
      <name val="Arial CE"/>
      <family val="2"/>
    </font>
    <font>
      <i/>
      <sz val="11"/>
      <color indexed="57"/>
      <name val="Arial CE"/>
      <family val="2"/>
    </font>
    <font>
      <b/>
      <sz val="11"/>
      <name val="Arial CE"/>
      <family val="2"/>
    </font>
    <font>
      <b/>
      <i/>
      <sz val="11"/>
      <color indexed="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00B0F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0" borderId="0">
      <alignment/>
      <protection/>
    </xf>
    <xf numFmtId="0" fontId="0" fillId="26" borderId="6" applyNumberFormat="0" applyFont="0" applyAlignment="0" applyProtection="0"/>
    <xf numFmtId="0" fontId="7" fillId="25" borderId="7" applyNumberFormat="0" applyAlignment="0" applyProtection="0"/>
    <xf numFmtId="0" fontId="8" fillId="0" borderId="0" applyNumberFormat="0" applyFill="0" applyBorder="0" applyAlignment="0" applyProtection="0"/>
    <xf numFmtId="167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9" applyNumberFormat="0" applyAlignment="0" applyProtection="0"/>
    <xf numFmtId="0" fontId="57" fillId="30" borderId="9" applyNumberFormat="0" applyAlignment="0" applyProtection="0"/>
    <xf numFmtId="0" fontId="58" fillId="30" borderId="10" applyNumberFormat="0" applyAlignment="0" applyProtection="0"/>
    <xf numFmtId="0" fontId="59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0" fillId="32" borderId="0" applyNumberFormat="0" applyBorder="0" applyAlignment="0" applyProtection="0"/>
    <xf numFmtId="0" fontId="44" fillId="33" borderId="0" applyNumberFormat="0" applyBorder="0" applyAlignment="0" applyProtection="0"/>
    <xf numFmtId="0" fontId="10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2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4" fillId="0" borderId="0" xfId="51" applyFont="1" applyFill="1">
      <alignment/>
      <protection/>
    </xf>
    <xf numFmtId="0" fontId="15" fillId="0" borderId="0" xfId="51" applyFont="1" applyFill="1">
      <alignment/>
      <protection/>
    </xf>
    <xf numFmtId="0" fontId="14" fillId="0" borderId="0" xfId="51" applyFont="1">
      <alignment/>
      <protection/>
    </xf>
    <xf numFmtId="0" fontId="14" fillId="0" borderId="0" xfId="0" applyFont="1" applyAlignment="1">
      <alignment/>
    </xf>
    <xf numFmtId="4" fontId="13" fillId="0" borderId="0" xfId="51" applyNumberFormat="1" applyFont="1" applyFill="1" applyAlignment="1">
      <alignment/>
      <protection/>
    </xf>
    <xf numFmtId="0" fontId="14" fillId="0" borderId="0" xfId="51" applyFont="1" applyFill="1" applyAlignment="1">
      <alignment horizontal="center"/>
      <protection/>
    </xf>
    <xf numFmtId="166" fontId="13" fillId="0" borderId="0" xfId="51" applyNumberFormat="1" applyFont="1" applyFill="1">
      <alignment/>
      <protection/>
    </xf>
    <xf numFmtId="0" fontId="0" fillId="40" borderId="0" xfId="0" applyFill="1" applyBorder="1" applyAlignment="1">
      <alignment/>
    </xf>
    <xf numFmtId="0" fontId="0" fillId="0" borderId="0" xfId="51" applyFont="1" applyFill="1">
      <alignment/>
      <protection/>
    </xf>
    <xf numFmtId="4" fontId="16" fillId="40" borderId="0" xfId="51" applyNumberFormat="1" applyFont="1" applyFill="1" applyBorder="1">
      <alignment/>
      <protection/>
    </xf>
    <xf numFmtId="0" fontId="0" fillId="0" borderId="0" xfId="51" applyFont="1">
      <alignment/>
      <protection/>
    </xf>
    <xf numFmtId="4" fontId="13" fillId="0" borderId="0" xfId="51" applyNumberFormat="1" applyFont="1">
      <alignment/>
      <protection/>
    </xf>
    <xf numFmtId="0" fontId="15" fillId="0" borderId="0" xfId="51" applyFont="1" applyAlignment="1">
      <alignment horizontal="center"/>
      <protection/>
    </xf>
    <xf numFmtId="4" fontId="17" fillId="40" borderId="0" xfId="51" applyNumberFormat="1" applyFont="1" applyFill="1" applyBorder="1">
      <alignment/>
      <protection/>
    </xf>
    <xf numFmtId="0" fontId="18" fillId="0" borderId="0" xfId="51" applyFont="1" applyAlignment="1">
      <alignment horizontal="center"/>
      <protection/>
    </xf>
    <xf numFmtId="0" fontId="15" fillId="0" borderId="0" xfId="51" applyFont="1" applyBorder="1">
      <alignment/>
      <protection/>
    </xf>
    <xf numFmtId="4" fontId="15" fillId="0" borderId="11" xfId="51" applyNumberFormat="1" applyFont="1" applyFill="1" applyBorder="1" applyAlignment="1">
      <alignment horizontal="center" vertical="center" shrinkToFit="1"/>
      <protection/>
    </xf>
    <xf numFmtId="4" fontId="15" fillId="0" borderId="12" xfId="51" applyNumberFormat="1" applyFont="1" applyFill="1" applyBorder="1" applyAlignment="1">
      <alignment horizontal="center" vertical="center" shrinkToFit="1"/>
      <protection/>
    </xf>
    <xf numFmtId="4" fontId="15" fillId="0" borderId="13" xfId="51" applyNumberFormat="1" applyFont="1" applyFill="1" applyBorder="1" applyAlignment="1">
      <alignment horizontal="center" vertical="center" shrinkToFit="1"/>
      <protection/>
    </xf>
    <xf numFmtId="0" fontId="15" fillId="0" borderId="14" xfId="51" applyFont="1" applyFill="1" applyBorder="1" applyAlignment="1">
      <alignment horizontal="center" vertical="center"/>
      <protection/>
    </xf>
    <xf numFmtId="4" fontId="15" fillId="40" borderId="0" xfId="51" applyNumberFormat="1" applyFont="1" applyFill="1" applyBorder="1">
      <alignment/>
      <protection/>
    </xf>
    <xf numFmtId="0" fontId="18" fillId="0" borderId="0" xfId="51" applyFont="1" applyBorder="1" applyAlignment="1">
      <alignment horizontal="center"/>
      <protection/>
    </xf>
    <xf numFmtId="4" fontId="15" fillId="0" borderId="0" xfId="51" applyNumberFormat="1" applyFont="1">
      <alignment/>
      <protection/>
    </xf>
    <xf numFmtId="0" fontId="13" fillId="0" borderId="0" xfId="51" applyFont="1" applyBorder="1" applyAlignment="1">
      <alignment horizontal="center"/>
      <protection/>
    </xf>
    <xf numFmtId="4" fontId="15" fillId="0" borderId="15" xfId="51" applyNumberFormat="1" applyFont="1" applyBorder="1" applyAlignment="1">
      <alignment horizontal="center"/>
      <protection/>
    </xf>
    <xf numFmtId="4" fontId="15" fillId="0" borderId="13" xfId="51" applyNumberFormat="1" applyFont="1" applyBorder="1" applyAlignment="1">
      <alignment horizontal="center"/>
      <protection/>
    </xf>
    <xf numFmtId="4" fontId="15" fillId="0" borderId="16" xfId="51" applyNumberFormat="1" applyFont="1" applyBorder="1" applyAlignment="1">
      <alignment horizontal="center"/>
      <protection/>
    </xf>
    <xf numFmtId="0" fontId="15" fillId="0" borderId="14" xfId="51" applyFont="1" applyBorder="1" applyAlignment="1">
      <alignment horizontal="center"/>
      <protection/>
    </xf>
    <xf numFmtId="4" fontId="15" fillId="0" borderId="11" xfId="51" applyNumberFormat="1" applyFont="1" applyBorder="1" applyAlignment="1">
      <alignment horizontal="center"/>
      <protection/>
    </xf>
    <xf numFmtId="4" fontId="13" fillId="0" borderId="17" xfId="51" applyNumberFormat="1" applyFont="1" applyFill="1" applyBorder="1" applyAlignment="1">
      <alignment horizontal="right"/>
      <protection/>
    </xf>
    <xf numFmtId="4" fontId="13" fillId="0" borderId="18" xfId="51" applyNumberFormat="1" applyFont="1" applyFill="1" applyBorder="1" applyAlignment="1">
      <alignment horizontal="right"/>
      <protection/>
    </xf>
    <xf numFmtId="167" fontId="15" fillId="0" borderId="18" xfId="55" applyNumberFormat="1" applyFont="1" applyFill="1" applyBorder="1" applyAlignment="1" applyProtection="1">
      <alignment horizontal="center"/>
      <protection/>
    </xf>
    <xf numFmtId="4" fontId="13" fillId="0" borderId="17" xfId="51" applyNumberFormat="1" applyFont="1" applyFill="1" applyBorder="1" applyAlignment="1">
      <alignment horizontal="right"/>
      <protection/>
    </xf>
    <xf numFmtId="4" fontId="13" fillId="0" borderId="18" xfId="51" applyNumberFormat="1" applyFont="1" applyFill="1" applyBorder="1" applyAlignment="1">
      <alignment horizontal="right"/>
      <protection/>
    </xf>
    <xf numFmtId="167" fontId="15" fillId="0" borderId="19" xfId="55" applyFont="1" applyFill="1" applyBorder="1" applyAlignment="1" applyProtection="1">
      <alignment horizontal="center"/>
      <protection/>
    </xf>
    <xf numFmtId="0" fontId="15" fillId="0" borderId="20" xfId="51" applyFont="1" applyBorder="1" applyAlignment="1">
      <alignment horizontal="left"/>
      <protection/>
    </xf>
    <xf numFmtId="0" fontId="15" fillId="0" borderId="21" xfId="51" applyFont="1" applyBorder="1" applyAlignment="1">
      <alignment horizontal="left"/>
      <protection/>
    </xf>
    <xf numFmtId="4" fontId="15" fillId="0" borderId="22" xfId="51" applyNumberFormat="1" applyFont="1" applyFill="1" applyBorder="1" applyAlignment="1">
      <alignment horizontal="right"/>
      <protection/>
    </xf>
    <xf numFmtId="4" fontId="15" fillId="0" borderId="23" xfId="51" applyNumberFormat="1" applyFont="1" applyFill="1" applyBorder="1" applyAlignment="1">
      <alignment horizontal="right"/>
      <protection/>
    </xf>
    <xf numFmtId="4" fontId="15" fillId="0" borderId="24" xfId="51" applyNumberFormat="1" applyFont="1" applyBorder="1" applyAlignment="1">
      <alignment horizontal="right"/>
      <protection/>
    </xf>
    <xf numFmtId="167" fontId="15" fillId="0" borderId="23" xfId="55" applyNumberFormat="1" applyFont="1" applyFill="1" applyBorder="1" applyAlignment="1" applyProtection="1">
      <alignment horizontal="center"/>
      <protection/>
    </xf>
    <xf numFmtId="4" fontId="15" fillId="0" borderId="24" xfId="51" applyNumberFormat="1" applyFont="1" applyFill="1" applyBorder="1" applyAlignment="1">
      <alignment horizontal="right"/>
      <protection/>
    </xf>
    <xf numFmtId="167" fontId="15" fillId="0" borderId="22" xfId="55" applyFont="1" applyFill="1" applyBorder="1" applyAlignment="1" applyProtection="1">
      <alignment horizontal="center"/>
      <protection/>
    </xf>
    <xf numFmtId="4" fontId="19" fillId="40" borderId="0" xfId="51" applyNumberFormat="1" applyFont="1" applyFill="1" applyBorder="1">
      <alignment/>
      <protection/>
    </xf>
    <xf numFmtId="0" fontId="15" fillId="0" borderId="25" xfId="51" applyFont="1" applyBorder="1" applyAlignment="1">
      <alignment horizontal="left"/>
      <protection/>
    </xf>
    <xf numFmtId="0" fontId="15" fillId="0" borderId="26" xfId="51" applyFont="1" applyBorder="1" applyAlignment="1">
      <alignment horizontal="left"/>
      <protection/>
    </xf>
    <xf numFmtId="4" fontId="15" fillId="0" borderId="27" xfId="51" applyNumberFormat="1" applyFont="1" applyBorder="1" applyAlignment="1">
      <alignment horizontal="right"/>
      <protection/>
    </xf>
    <xf numFmtId="4" fontId="15" fillId="40" borderId="0" xfId="51" applyNumberFormat="1" applyFont="1" applyFill="1" applyBorder="1" applyAlignment="1">
      <alignment horizontal="right"/>
      <protection/>
    </xf>
    <xf numFmtId="4" fontId="15" fillId="0" borderId="26" xfId="51" applyNumberFormat="1" applyFont="1" applyBorder="1" applyAlignment="1">
      <alignment horizontal="right"/>
      <protection/>
    </xf>
    <xf numFmtId="4" fontId="15" fillId="0" borderId="28" xfId="51" applyNumberFormat="1" applyFont="1" applyBorder="1" applyAlignment="1">
      <alignment horizontal="right"/>
      <protection/>
    </xf>
    <xf numFmtId="4" fontId="17" fillId="40" borderId="24" xfId="51" applyNumberFormat="1" applyFont="1" applyFill="1" applyBorder="1">
      <alignment/>
      <protection/>
    </xf>
    <xf numFmtId="167" fontId="15" fillId="0" borderId="26" xfId="55" applyFont="1" applyFill="1" applyBorder="1" applyAlignment="1" applyProtection="1">
      <alignment horizontal="center"/>
      <protection/>
    </xf>
    <xf numFmtId="0" fontId="15" fillId="0" borderId="29" xfId="51" applyFont="1" applyBorder="1" applyAlignment="1">
      <alignment horizontal="left"/>
      <protection/>
    </xf>
    <xf numFmtId="0" fontId="15" fillId="0" borderId="30" xfId="51" applyFont="1" applyBorder="1" applyAlignment="1">
      <alignment horizontal="left"/>
      <protection/>
    </xf>
    <xf numFmtId="4" fontId="15" fillId="40" borderId="27" xfId="51" applyNumberFormat="1" applyFont="1" applyFill="1" applyBorder="1">
      <alignment/>
      <protection/>
    </xf>
    <xf numFmtId="4" fontId="15" fillId="0" borderId="27" xfId="51" applyNumberFormat="1" applyFont="1" applyFill="1" applyBorder="1">
      <alignment/>
      <protection/>
    </xf>
    <xf numFmtId="167" fontId="15" fillId="0" borderId="31" xfId="55" applyFont="1" applyFill="1" applyBorder="1" applyAlignment="1" applyProtection="1">
      <alignment horizontal="center"/>
      <protection/>
    </xf>
    <xf numFmtId="4" fontId="15" fillId="40" borderId="31" xfId="51" applyNumberFormat="1" applyFont="1" applyFill="1" applyBorder="1" applyAlignment="1">
      <alignment horizontal="right"/>
      <protection/>
    </xf>
    <xf numFmtId="4" fontId="15" fillId="40" borderId="28" xfId="51" applyNumberFormat="1" applyFont="1" applyFill="1" applyBorder="1" applyAlignment="1">
      <alignment horizontal="right"/>
      <protection/>
    </xf>
    <xf numFmtId="4" fontId="15" fillId="40" borderId="32" xfId="51" applyNumberFormat="1" applyFont="1" applyFill="1" applyBorder="1">
      <alignment/>
      <protection/>
    </xf>
    <xf numFmtId="4" fontId="15" fillId="0" borderId="32" xfId="51" applyNumberFormat="1" applyFont="1" applyFill="1" applyBorder="1">
      <alignment/>
      <protection/>
    </xf>
    <xf numFmtId="0" fontId="15" fillId="0" borderId="26" xfId="51" applyFont="1" applyBorder="1" applyAlignment="1">
      <alignment horizontal="center"/>
      <protection/>
    </xf>
    <xf numFmtId="4" fontId="15" fillId="0" borderId="31" xfId="51" applyNumberFormat="1" applyFont="1" applyBorder="1" applyAlignment="1">
      <alignment horizontal="right"/>
      <protection/>
    </xf>
    <xf numFmtId="4" fontId="15" fillId="0" borderId="33" xfId="51" applyNumberFormat="1" applyFont="1" applyBorder="1" applyAlignment="1">
      <alignment horizontal="right"/>
      <protection/>
    </xf>
    <xf numFmtId="167" fontId="15" fillId="0" borderId="0" xfId="55" applyNumberFormat="1" applyFont="1" applyFill="1" applyBorder="1" applyAlignment="1" applyProtection="1">
      <alignment horizontal="center"/>
      <protection/>
    </xf>
    <xf numFmtId="4" fontId="15" fillId="0" borderId="32" xfId="51" applyNumberFormat="1" applyFont="1" applyBorder="1" applyAlignment="1">
      <alignment horizontal="right"/>
      <protection/>
    </xf>
    <xf numFmtId="4" fontId="15" fillId="0" borderId="32" xfId="51" applyNumberFormat="1" applyFont="1" applyFill="1" applyBorder="1" applyAlignment="1">
      <alignment horizontal="right"/>
      <protection/>
    </xf>
    <xf numFmtId="167" fontId="15" fillId="0" borderId="30" xfId="55" applyFont="1" applyFill="1" applyBorder="1" applyAlignment="1" applyProtection="1">
      <alignment horizontal="center"/>
      <protection/>
    </xf>
    <xf numFmtId="167" fontId="13" fillId="0" borderId="18" xfId="55" applyNumberFormat="1" applyFont="1" applyFill="1" applyBorder="1" applyAlignment="1" applyProtection="1">
      <alignment horizontal="center"/>
      <protection/>
    </xf>
    <xf numFmtId="167" fontId="13" fillId="0" borderId="19" xfId="55" applyFont="1" applyFill="1" applyBorder="1" applyAlignment="1" applyProtection="1">
      <alignment horizontal="center"/>
      <protection/>
    </xf>
    <xf numFmtId="0" fontId="15" fillId="0" borderId="34" xfId="51" applyFont="1" applyBorder="1">
      <alignment/>
      <protection/>
    </xf>
    <xf numFmtId="0" fontId="15" fillId="0" borderId="35" xfId="51" applyFont="1" applyBorder="1" applyAlignment="1">
      <alignment horizontal="center"/>
      <protection/>
    </xf>
    <xf numFmtId="4" fontId="15" fillId="0" borderId="36" xfId="51" applyNumberFormat="1" applyFont="1" applyBorder="1" applyAlignment="1">
      <alignment horizontal="right"/>
      <protection/>
    </xf>
    <xf numFmtId="4" fontId="15" fillId="0" borderId="23" xfId="51" applyNumberFormat="1" applyFont="1" applyBorder="1" applyAlignment="1">
      <alignment horizontal="right"/>
      <protection/>
    </xf>
    <xf numFmtId="167" fontId="15" fillId="0" borderId="23" xfId="55" applyFont="1" applyFill="1" applyBorder="1" applyAlignment="1" applyProtection="1">
      <alignment horizontal="center"/>
      <protection/>
    </xf>
    <xf numFmtId="4" fontId="15" fillId="0" borderId="24" xfId="51" applyNumberFormat="1" applyFont="1" applyFill="1" applyBorder="1">
      <alignment/>
      <protection/>
    </xf>
    <xf numFmtId="167" fontId="15" fillId="0" borderId="37" xfId="55" applyFont="1" applyFill="1" applyBorder="1" applyAlignment="1" applyProtection="1">
      <alignment horizontal="center"/>
      <protection/>
    </xf>
    <xf numFmtId="0" fontId="15" fillId="0" borderId="38" xfId="51" applyFont="1" applyBorder="1">
      <alignment/>
      <protection/>
    </xf>
    <xf numFmtId="0" fontId="15" fillId="0" borderId="39" xfId="51" applyFont="1" applyBorder="1" applyAlignment="1">
      <alignment horizontal="center"/>
      <protection/>
    </xf>
    <xf numFmtId="167" fontId="15" fillId="0" borderId="28" xfId="55" applyFont="1" applyFill="1" applyBorder="1" applyAlignment="1" applyProtection="1">
      <alignment horizontal="center"/>
      <protection/>
    </xf>
    <xf numFmtId="167" fontId="15" fillId="0" borderId="40" xfId="55" applyFont="1" applyFill="1" applyBorder="1" applyAlignment="1" applyProtection="1">
      <alignment horizontal="center"/>
      <protection/>
    </xf>
    <xf numFmtId="4" fontId="15" fillId="40" borderId="27" xfId="51" applyNumberFormat="1" applyFont="1" applyFill="1" applyBorder="1" applyAlignment="1">
      <alignment horizontal="right"/>
      <protection/>
    </xf>
    <xf numFmtId="0" fontId="15" fillId="40" borderId="39" xfId="51" applyFont="1" applyFill="1" applyBorder="1" applyAlignment="1">
      <alignment horizontal="center"/>
      <protection/>
    </xf>
    <xf numFmtId="4" fontId="17" fillId="40" borderId="27" xfId="51" applyNumberFormat="1" applyFont="1" applyFill="1" applyBorder="1" applyAlignment="1">
      <alignment horizontal="right"/>
      <protection/>
    </xf>
    <xf numFmtId="4" fontId="21" fillId="40" borderId="0" xfId="51" applyNumberFormat="1" applyFont="1" applyFill="1" applyBorder="1">
      <alignment/>
      <protection/>
    </xf>
    <xf numFmtId="4" fontId="0" fillId="40" borderId="0" xfId="0" applyNumberFormat="1" applyFill="1" applyBorder="1" applyAlignment="1">
      <alignment/>
    </xf>
    <xf numFmtId="167" fontId="15" fillId="40" borderId="28" xfId="55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38" xfId="51" applyFont="1" applyBorder="1">
      <alignment/>
      <protection/>
    </xf>
    <xf numFmtId="0" fontId="17" fillId="0" borderId="39" xfId="51" applyFont="1" applyBorder="1" applyAlignment="1">
      <alignment horizontal="center"/>
      <protection/>
    </xf>
    <xf numFmtId="0" fontId="15" fillId="0" borderId="41" xfId="51" applyFont="1" applyBorder="1" applyAlignment="1">
      <alignment horizontal="left"/>
      <protection/>
    </xf>
    <xf numFmtId="0" fontId="15" fillId="0" borderId="42" xfId="51" applyFont="1" applyBorder="1" applyAlignment="1">
      <alignment horizontal="left"/>
      <protection/>
    </xf>
    <xf numFmtId="4" fontId="22" fillId="40" borderId="17" xfId="51" applyNumberFormat="1" applyFont="1" applyFill="1" applyBorder="1" applyAlignment="1">
      <alignment horizontal="right"/>
      <protection/>
    </xf>
    <xf numFmtId="4" fontId="22" fillId="40" borderId="18" xfId="51" applyNumberFormat="1" applyFont="1" applyFill="1" applyBorder="1" applyAlignment="1">
      <alignment horizontal="right"/>
      <protection/>
    </xf>
    <xf numFmtId="4" fontId="22" fillId="0" borderId="17" xfId="51" applyNumberFormat="1" applyFont="1" applyFill="1" applyBorder="1" applyAlignment="1">
      <alignment horizontal="right"/>
      <protection/>
    </xf>
    <xf numFmtId="167" fontId="22" fillId="0" borderId="18" xfId="55" applyFont="1" applyFill="1" applyBorder="1" applyAlignment="1" applyProtection="1">
      <alignment horizontal="center"/>
      <protection/>
    </xf>
    <xf numFmtId="167" fontId="22" fillId="0" borderId="19" xfId="55" applyFont="1" applyFill="1" applyBorder="1" applyAlignment="1" applyProtection="1">
      <alignment horizontal="center"/>
      <protection/>
    </xf>
    <xf numFmtId="0" fontId="13" fillId="0" borderId="41" xfId="51" applyFont="1" applyBorder="1" applyAlignment="1">
      <alignment horizontal="left"/>
      <protection/>
    </xf>
    <xf numFmtId="0" fontId="13" fillId="0" borderId="42" xfId="51" applyFont="1" applyBorder="1" applyAlignment="1">
      <alignment horizontal="left"/>
      <protection/>
    </xf>
    <xf numFmtId="4" fontId="13" fillId="40" borderId="17" xfId="51" applyNumberFormat="1" applyFont="1" applyFill="1" applyBorder="1" applyAlignment="1">
      <alignment horizontal="right"/>
      <protection/>
    </xf>
    <xf numFmtId="4" fontId="13" fillId="40" borderId="18" xfId="51" applyNumberFormat="1" applyFont="1" applyFill="1" applyBorder="1" applyAlignment="1">
      <alignment horizontal="right"/>
      <protection/>
    </xf>
    <xf numFmtId="4" fontId="23" fillId="0" borderId="17" xfId="51" applyNumberFormat="1" applyFont="1" applyFill="1" applyBorder="1" applyAlignment="1">
      <alignment horizontal="right"/>
      <protection/>
    </xf>
    <xf numFmtId="167" fontId="13" fillId="0" borderId="18" xfId="55" applyFont="1" applyFill="1" applyBorder="1" applyAlignment="1" applyProtection="1">
      <alignment horizontal="center"/>
      <protection/>
    </xf>
    <xf numFmtId="167" fontId="13" fillId="0" borderId="19" xfId="55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67" fontId="15" fillId="0" borderId="0" xfId="55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60" fillId="0" borderId="22" xfId="51" applyNumberFormat="1" applyFont="1" applyFill="1" applyBorder="1" applyAlignment="1">
      <alignment horizontal="right"/>
      <protection/>
    </xf>
    <xf numFmtId="4" fontId="60" fillId="0" borderId="28" xfId="51" applyNumberFormat="1" applyFont="1" applyFill="1" applyBorder="1" applyAlignment="1">
      <alignment horizontal="right"/>
      <protection/>
    </xf>
    <xf numFmtId="4" fontId="60" fillId="40" borderId="27" xfId="51" applyNumberFormat="1" applyFont="1" applyFill="1" applyBorder="1" applyAlignment="1">
      <alignment horizontal="right"/>
      <protection/>
    </xf>
    <xf numFmtId="4" fontId="60" fillId="40" borderId="28" xfId="51" applyNumberFormat="1" applyFont="1" applyFill="1" applyBorder="1" applyAlignment="1">
      <alignment horizontal="right"/>
      <protection/>
    </xf>
    <xf numFmtId="4" fontId="13" fillId="0" borderId="0" xfId="51" applyNumberFormat="1" applyFont="1" applyFill="1" applyBorder="1" applyAlignment="1">
      <alignment horizontal="center"/>
      <protection/>
    </xf>
    <xf numFmtId="4" fontId="13" fillId="0" borderId="36" xfId="51" applyNumberFormat="1" applyFont="1" applyFill="1" applyBorder="1" applyAlignment="1">
      <alignment horizontal="center"/>
      <protection/>
    </xf>
    <xf numFmtId="0" fontId="13" fillId="0" borderId="43" xfId="51" applyFont="1" applyBorder="1" applyAlignment="1">
      <alignment horizontal="left"/>
      <protection/>
    </xf>
    <xf numFmtId="0" fontId="15" fillId="0" borderId="44" xfId="51" applyFont="1" applyBorder="1" applyAlignment="1">
      <alignment horizontal="left"/>
      <protection/>
    </xf>
    <xf numFmtId="0" fontId="15" fillId="0" borderId="45" xfId="51" applyFont="1" applyBorder="1">
      <alignment/>
      <protection/>
    </xf>
    <xf numFmtId="0" fontId="15" fillId="40" borderId="46" xfId="51" applyFont="1" applyFill="1" applyBorder="1" applyAlignment="1">
      <alignment horizontal="center"/>
      <protection/>
    </xf>
    <xf numFmtId="4" fontId="15" fillId="40" borderId="47" xfId="51" applyNumberFormat="1" applyFont="1" applyFill="1" applyBorder="1" applyAlignment="1">
      <alignment horizontal="right"/>
      <protection/>
    </xf>
    <xf numFmtId="4" fontId="15" fillId="40" borderId="48" xfId="51" applyNumberFormat="1" applyFont="1" applyFill="1" applyBorder="1" applyAlignment="1">
      <alignment horizontal="right"/>
      <protection/>
    </xf>
    <xf numFmtId="4" fontId="15" fillId="40" borderId="47" xfId="51" applyNumberFormat="1" applyFont="1" applyFill="1" applyBorder="1">
      <alignment/>
      <protection/>
    </xf>
    <xf numFmtId="167" fontId="15" fillId="40" borderId="48" xfId="55" applyFont="1" applyFill="1" applyBorder="1" applyAlignment="1" applyProtection="1">
      <alignment horizontal="center"/>
      <protection/>
    </xf>
    <xf numFmtId="4" fontId="15" fillId="0" borderId="47" xfId="51" applyNumberFormat="1" applyFont="1" applyBorder="1" applyAlignment="1">
      <alignment horizontal="right"/>
      <protection/>
    </xf>
    <xf numFmtId="167" fontId="15" fillId="0" borderId="49" xfId="55" applyFont="1" applyFill="1" applyBorder="1" applyAlignment="1" applyProtection="1">
      <alignment horizontal="center"/>
      <protection/>
    </xf>
    <xf numFmtId="0" fontId="15" fillId="0" borderId="50" xfId="51" applyFont="1" applyBorder="1">
      <alignment/>
      <protection/>
    </xf>
    <xf numFmtId="0" fontId="15" fillId="0" borderId="51" xfId="51" applyFont="1" applyBorder="1" applyAlignment="1">
      <alignment horizontal="center"/>
      <protection/>
    </xf>
    <xf numFmtId="4" fontId="15" fillId="0" borderId="52" xfId="51" applyNumberFormat="1" applyFont="1" applyBorder="1" applyAlignment="1">
      <alignment horizontal="right"/>
      <protection/>
    </xf>
    <xf numFmtId="4" fontId="15" fillId="0" borderId="53" xfId="51" applyNumberFormat="1" applyFont="1" applyBorder="1" applyAlignment="1">
      <alignment horizontal="right"/>
      <protection/>
    </xf>
    <xf numFmtId="4" fontId="15" fillId="0" borderId="52" xfId="51" applyNumberFormat="1" applyFont="1" applyFill="1" applyBorder="1">
      <alignment/>
      <protection/>
    </xf>
    <xf numFmtId="167" fontId="15" fillId="0" borderId="53" xfId="55" applyFont="1" applyFill="1" applyBorder="1" applyAlignment="1" applyProtection="1">
      <alignment horizontal="center"/>
      <protection/>
    </xf>
    <xf numFmtId="167" fontId="15" fillId="0" borderId="54" xfId="55" applyFont="1" applyFill="1" applyBorder="1" applyAlignment="1" applyProtection="1">
      <alignment horizont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obré 1" xfId="36"/>
    <cellStyle name="Chyba 1" xfId="37"/>
    <cellStyle name="Chybně" xfId="38"/>
    <cellStyle name="Kontrolní buňka" xfId="39"/>
    <cellStyle name="Currency" xfId="40"/>
    <cellStyle name="Currency [0]" xfId="41"/>
    <cellStyle name="Nadpis 1" xfId="42"/>
    <cellStyle name="Nadpis 1 1" xfId="43"/>
    <cellStyle name="Nadpis 2" xfId="44"/>
    <cellStyle name="Nadpis 2 1" xfId="45"/>
    <cellStyle name="Nadpis 3" xfId="46"/>
    <cellStyle name="Nadpis 4" xfId="47"/>
    <cellStyle name="Název" xfId="48"/>
    <cellStyle name="Neutrální" xfId="49"/>
    <cellStyle name="Neutrální 1" xfId="50"/>
    <cellStyle name="normální_MOJE" xfId="51"/>
    <cellStyle name="Poznámka" xfId="52"/>
    <cellStyle name="Poznámka 1" xfId="53"/>
    <cellStyle name="Poznámka pod čarou 1" xfId="54"/>
    <cellStyle name="Percent" xfId="55"/>
    <cellStyle name="Propojená buňka" xfId="56"/>
    <cellStyle name="Správně" xfId="57"/>
    <cellStyle name="Stav 1" xfId="58"/>
    <cellStyle name="Špatné 1" xfId="59"/>
    <cellStyle name="Text 1" xfId="60"/>
    <cellStyle name="Text upozornění" xfId="61"/>
    <cellStyle name="Upozornění 1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1 1" xfId="68"/>
    <cellStyle name="Zvýraznění 2" xfId="69"/>
    <cellStyle name="Zvýraznění 2 1" xfId="70"/>
    <cellStyle name="Zvýraznění 3" xfId="71"/>
    <cellStyle name="Zvýraznění 3 1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C5000B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1" zoomScaleNormal="81" workbookViewId="0" topLeftCell="A22">
      <selection activeCell="B33" sqref="B33:K33"/>
    </sheetView>
  </sheetViews>
  <sheetFormatPr defaultColWidth="9.00390625" defaultRowHeight="12.75" customHeight="1"/>
  <cols>
    <col min="1" max="1" width="4.125" style="0" customWidth="1"/>
    <col min="2" max="2" width="59.125" style="0" customWidth="1"/>
    <col min="3" max="3" width="12.875" style="0" customWidth="1"/>
    <col min="4" max="5" width="15.625" style="0" customWidth="1"/>
    <col min="6" max="6" width="16.375" style="0" customWidth="1"/>
    <col min="7" max="7" width="7.625" style="0" customWidth="1"/>
    <col min="8" max="8" width="15.00390625" style="0" customWidth="1"/>
    <col min="9" max="9" width="14.875" style="0" customWidth="1"/>
    <col min="10" max="10" width="13.375" style="0" customWidth="1"/>
    <col min="11" max="11" width="6.875" style="0" customWidth="1"/>
    <col min="15" max="15" width="34.00390625" style="0" customWidth="1"/>
  </cols>
  <sheetData>
    <row r="1" spans="1:12" ht="12.7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5" ht="19.5" customHeight="1">
      <c r="A2" s="1"/>
      <c r="B2" s="2" t="s">
        <v>0</v>
      </c>
      <c r="C2" s="121" t="s">
        <v>1</v>
      </c>
      <c r="D2" s="121"/>
      <c r="E2" s="121"/>
      <c r="F2" s="121"/>
      <c r="G2" s="121"/>
      <c r="H2" s="7"/>
      <c r="I2" s="8" t="s">
        <v>2</v>
      </c>
      <c r="J2" s="9">
        <v>45382</v>
      </c>
      <c r="K2" s="5"/>
      <c r="L2" s="6"/>
      <c r="O2" s="10"/>
    </row>
    <row r="3" spans="1:15" ht="19.5" customHeight="1">
      <c r="A3" s="11"/>
      <c r="B3" s="3"/>
      <c r="C3" s="3"/>
      <c r="D3" s="3"/>
      <c r="E3" s="3"/>
      <c r="F3" s="3"/>
      <c r="G3" s="3"/>
      <c r="H3" s="5"/>
      <c r="I3" s="5"/>
      <c r="J3" s="5"/>
      <c r="K3" s="5"/>
      <c r="L3" s="6"/>
      <c r="O3" s="12"/>
    </row>
    <row r="4" spans="1:15" ht="19.5" customHeight="1">
      <c r="A4" s="13"/>
      <c r="B4" s="14" t="s">
        <v>3</v>
      </c>
      <c r="C4" s="15"/>
      <c r="D4" s="122" t="s">
        <v>4</v>
      </c>
      <c r="E4" s="122"/>
      <c r="F4" s="122"/>
      <c r="G4" s="122"/>
      <c r="H4" s="122" t="s">
        <v>5</v>
      </c>
      <c r="I4" s="122"/>
      <c r="J4" s="122"/>
      <c r="K4" s="122"/>
      <c r="L4" s="6"/>
      <c r="O4" s="16"/>
    </row>
    <row r="5" spans="1:15" ht="19.5" customHeight="1">
      <c r="A5" s="17"/>
      <c r="B5" s="18"/>
      <c r="C5" s="15"/>
      <c r="D5" s="19" t="s">
        <v>6</v>
      </c>
      <c r="E5" s="20" t="s">
        <v>7</v>
      </c>
      <c r="F5" s="21" t="s">
        <v>8</v>
      </c>
      <c r="G5" s="22" t="s">
        <v>9</v>
      </c>
      <c r="H5" s="19" t="s">
        <v>6</v>
      </c>
      <c r="I5" s="20" t="s">
        <v>7</v>
      </c>
      <c r="J5" s="21" t="s">
        <v>8</v>
      </c>
      <c r="K5" s="22" t="s">
        <v>9</v>
      </c>
      <c r="L5" s="6"/>
      <c r="O5" s="23"/>
    </row>
    <row r="6" spans="1:15" ht="19.5" customHeight="1">
      <c r="A6" s="24"/>
      <c r="B6" s="25"/>
      <c r="C6" s="26"/>
      <c r="D6" s="27" t="s">
        <v>10</v>
      </c>
      <c r="E6" s="28" t="s">
        <v>11</v>
      </c>
      <c r="F6" s="29" t="s">
        <v>12</v>
      </c>
      <c r="G6" s="30" t="s">
        <v>13</v>
      </c>
      <c r="H6" s="31" t="s">
        <v>14</v>
      </c>
      <c r="I6" s="29" t="s">
        <v>15</v>
      </c>
      <c r="J6" s="29" t="s">
        <v>16</v>
      </c>
      <c r="K6" s="30" t="s">
        <v>17</v>
      </c>
      <c r="L6" s="6"/>
      <c r="O6" s="23"/>
    </row>
    <row r="7" spans="1:15" ht="19.5" customHeight="1">
      <c r="A7" s="24"/>
      <c r="B7" s="123" t="s">
        <v>18</v>
      </c>
      <c r="C7" s="123"/>
      <c r="D7" s="32">
        <f>SUM(D8:D16)</f>
        <v>23002000</v>
      </c>
      <c r="E7" s="33">
        <f>SUM(E8:E16)</f>
        <v>23002000</v>
      </c>
      <c r="F7" s="32">
        <f>SUM(F8:F16)</f>
        <v>4929740.029999999</v>
      </c>
      <c r="G7" s="34">
        <f>F7/E7</f>
        <v>0.21431788670550384</v>
      </c>
      <c r="H7" s="35">
        <f>SUM(H8:H16)</f>
        <v>1170000</v>
      </c>
      <c r="I7" s="36">
        <f>SUM(I8:I16)</f>
        <v>1170000</v>
      </c>
      <c r="J7" s="35">
        <f>SUM(J8:J16)</f>
        <v>581088</v>
      </c>
      <c r="K7" s="37">
        <f>J7/I7</f>
        <v>0.4966564102564103</v>
      </c>
      <c r="L7" s="6"/>
      <c r="O7" s="23"/>
    </row>
    <row r="8" spans="1:15" ht="19.5" customHeight="1">
      <c r="A8" s="24"/>
      <c r="B8" s="38" t="s">
        <v>19</v>
      </c>
      <c r="C8" s="39"/>
      <c r="D8" s="40">
        <v>12220000</v>
      </c>
      <c r="E8" s="41">
        <v>12220000</v>
      </c>
      <c r="F8" s="42">
        <v>2787489.76</v>
      </c>
      <c r="G8" s="43">
        <f>F8/E8</f>
        <v>0.22810881833060553</v>
      </c>
      <c r="H8" s="44">
        <v>0</v>
      </c>
      <c r="I8" s="41">
        <v>0</v>
      </c>
      <c r="J8" s="44">
        <v>0</v>
      </c>
      <c r="K8" s="45">
        <v>0</v>
      </c>
      <c r="L8" s="6"/>
      <c r="O8" s="46"/>
    </row>
    <row r="9" spans="1:15" ht="19.5" customHeight="1">
      <c r="A9" s="24"/>
      <c r="B9" s="47" t="s">
        <v>20</v>
      </c>
      <c r="C9" s="48"/>
      <c r="D9" s="117">
        <v>2132000</v>
      </c>
      <c r="E9" s="118">
        <v>2132000</v>
      </c>
      <c r="F9" s="49">
        <v>0</v>
      </c>
      <c r="G9" s="43">
        <v>0</v>
      </c>
      <c r="H9" s="44">
        <v>0</v>
      </c>
      <c r="I9" s="41">
        <v>0</v>
      </c>
      <c r="J9" s="44">
        <v>0</v>
      </c>
      <c r="K9" s="45">
        <v>0</v>
      </c>
      <c r="L9" s="6"/>
      <c r="O9" s="50"/>
    </row>
    <row r="10" spans="1:15" ht="19.5" customHeight="1">
      <c r="A10" s="24"/>
      <c r="B10" s="47" t="s">
        <v>21</v>
      </c>
      <c r="C10" s="48"/>
      <c r="D10" s="51">
        <v>190000</v>
      </c>
      <c r="E10" s="52">
        <v>190000</v>
      </c>
      <c r="F10" s="53">
        <v>49800</v>
      </c>
      <c r="G10" s="43">
        <f>F10/E10</f>
        <v>0.26210526315789473</v>
      </c>
      <c r="H10" s="49">
        <v>60000</v>
      </c>
      <c r="I10" s="52">
        <v>60000</v>
      </c>
      <c r="J10" s="49">
        <v>22300</v>
      </c>
      <c r="K10" s="54">
        <f>J10/I10</f>
        <v>0.37166666666666665</v>
      </c>
      <c r="L10" s="6"/>
      <c r="O10" s="10"/>
    </row>
    <row r="11" spans="1:15" ht="19.5" customHeight="1">
      <c r="A11" s="17"/>
      <c r="B11" s="55" t="s">
        <v>22</v>
      </c>
      <c r="C11" s="56"/>
      <c r="D11" s="51">
        <v>2110000</v>
      </c>
      <c r="E11" s="52">
        <v>2110000</v>
      </c>
      <c r="F11" s="57">
        <v>619401</v>
      </c>
      <c r="G11" s="43">
        <f>F11/E11</f>
        <v>0.29355497630331756</v>
      </c>
      <c r="H11" s="49">
        <v>80000</v>
      </c>
      <c r="I11" s="52">
        <v>80000</v>
      </c>
      <c r="J11" s="49">
        <v>6924</v>
      </c>
      <c r="K11" s="54">
        <f>J11/I11</f>
        <v>0.08655</v>
      </c>
      <c r="L11" s="6"/>
      <c r="O11" s="10"/>
    </row>
    <row r="12" spans="1:16" ht="19.5" customHeight="1">
      <c r="A12" s="17"/>
      <c r="B12" s="47" t="s">
        <v>23</v>
      </c>
      <c r="C12" s="48"/>
      <c r="D12" s="51">
        <v>5000000</v>
      </c>
      <c r="E12" s="52">
        <v>5000000</v>
      </c>
      <c r="F12" s="57">
        <v>1130955</v>
      </c>
      <c r="G12" s="43">
        <f>F12/E12</f>
        <v>0.226191</v>
      </c>
      <c r="H12" s="49">
        <v>800000</v>
      </c>
      <c r="I12" s="52">
        <v>800000</v>
      </c>
      <c r="J12" s="58">
        <v>494830</v>
      </c>
      <c r="K12" s="59">
        <f>J12/I12</f>
        <v>0.6185375</v>
      </c>
      <c r="L12" s="6"/>
      <c r="O12" s="10"/>
      <c r="P12" s="10"/>
    </row>
    <row r="13" spans="1:16" ht="19.5" customHeight="1">
      <c r="A13" s="17"/>
      <c r="B13" s="55" t="s">
        <v>24</v>
      </c>
      <c r="C13" s="56"/>
      <c r="D13" s="60">
        <v>1200000</v>
      </c>
      <c r="E13" s="61">
        <v>1200000</v>
      </c>
      <c r="F13" s="62">
        <v>323895</v>
      </c>
      <c r="G13" s="43">
        <f>F13/E13</f>
        <v>0.2699125</v>
      </c>
      <c r="H13" s="49">
        <v>230000</v>
      </c>
      <c r="I13" s="52">
        <v>230000</v>
      </c>
      <c r="J13" s="63">
        <v>57034</v>
      </c>
      <c r="K13" s="54">
        <f>J13/I13</f>
        <v>0.24797391304347827</v>
      </c>
      <c r="L13" s="6"/>
      <c r="O13" s="10"/>
      <c r="P13" s="10"/>
    </row>
    <row r="14" spans="1:16" ht="19.5" customHeight="1">
      <c r="A14" s="17"/>
      <c r="B14" s="47" t="s">
        <v>25</v>
      </c>
      <c r="C14" s="64">
        <v>648</v>
      </c>
      <c r="D14" s="60">
        <v>0</v>
      </c>
      <c r="E14" s="61">
        <v>0</v>
      </c>
      <c r="F14" s="62">
        <v>0</v>
      </c>
      <c r="G14" s="43">
        <v>0</v>
      </c>
      <c r="H14" s="49">
        <v>0</v>
      </c>
      <c r="I14" s="52">
        <v>0</v>
      </c>
      <c r="J14" s="63">
        <v>0</v>
      </c>
      <c r="K14" s="54">
        <v>0</v>
      </c>
      <c r="L14" s="6"/>
      <c r="O14" s="10"/>
      <c r="P14" s="10"/>
    </row>
    <row r="15" spans="1:16" ht="19.5" customHeight="1">
      <c r="A15" s="17"/>
      <c r="B15" s="47" t="s">
        <v>26</v>
      </c>
      <c r="C15" s="64">
        <v>648</v>
      </c>
      <c r="D15" s="60">
        <v>0</v>
      </c>
      <c r="E15" s="61">
        <v>0</v>
      </c>
      <c r="F15" s="62">
        <v>0</v>
      </c>
      <c r="G15" s="43">
        <v>0</v>
      </c>
      <c r="H15" s="49">
        <v>0</v>
      </c>
      <c r="I15" s="52">
        <v>0</v>
      </c>
      <c r="J15" s="63">
        <v>0</v>
      </c>
      <c r="K15" s="54">
        <v>0</v>
      </c>
      <c r="L15" s="6"/>
      <c r="O15" s="50"/>
      <c r="P15" s="10"/>
    </row>
    <row r="16" spans="1:16" ht="19.5" customHeight="1">
      <c r="A16" s="17"/>
      <c r="B16" s="124" t="s">
        <v>27</v>
      </c>
      <c r="C16" s="124"/>
      <c r="D16" s="65">
        <v>150000</v>
      </c>
      <c r="E16" s="66">
        <v>150000</v>
      </c>
      <c r="F16" s="62">
        <v>18199.27</v>
      </c>
      <c r="G16" s="67">
        <f>F16/E16</f>
        <v>0.12132846666666668</v>
      </c>
      <c r="H16" s="68">
        <v>0</v>
      </c>
      <c r="I16" s="66">
        <v>0</v>
      </c>
      <c r="J16" s="69">
        <v>0</v>
      </c>
      <c r="K16" s="70">
        <v>0</v>
      </c>
      <c r="L16" s="6"/>
      <c r="O16" s="50"/>
      <c r="P16" s="10"/>
    </row>
    <row r="17" spans="1:16" ht="19.5" customHeight="1">
      <c r="A17" s="17"/>
      <c r="B17" s="123" t="s">
        <v>28</v>
      </c>
      <c r="C17" s="123"/>
      <c r="D17" s="32">
        <v>0</v>
      </c>
      <c r="E17" s="33">
        <f>SUM(E18:E44)</f>
        <v>23002000</v>
      </c>
      <c r="F17" s="32">
        <f>SUM(F18:F44)</f>
        <v>4929740.03</v>
      </c>
      <c r="G17" s="71">
        <f>F17/E17</f>
        <v>0.2143178867055039</v>
      </c>
      <c r="H17" s="32">
        <f>SUM(H18:H44)</f>
        <v>872500</v>
      </c>
      <c r="I17" s="33">
        <f>SUM(I18:I44)</f>
        <v>872500</v>
      </c>
      <c r="J17" s="32">
        <f>SUM(J18:J44)</f>
        <v>291920.08999999997</v>
      </c>
      <c r="K17" s="72">
        <f>J17/I17</f>
        <v>0.334578899713467</v>
      </c>
      <c r="L17" s="6"/>
      <c r="O17" s="23"/>
      <c r="P17" s="10"/>
    </row>
    <row r="18" spans="1:16" ht="19.5" customHeight="1">
      <c r="A18" s="17"/>
      <c r="B18" s="73" t="s">
        <v>29</v>
      </c>
      <c r="C18" s="74">
        <v>501</v>
      </c>
      <c r="D18" s="75">
        <v>600000</v>
      </c>
      <c r="E18" s="76">
        <v>600000</v>
      </c>
      <c r="F18" s="42">
        <v>86461.32</v>
      </c>
      <c r="G18" s="77">
        <f>SUM(F18/E18)</f>
        <v>0.1441022</v>
      </c>
      <c r="H18" s="42">
        <v>50000</v>
      </c>
      <c r="I18" s="76">
        <v>50000</v>
      </c>
      <c r="J18" s="78">
        <v>2996.93</v>
      </c>
      <c r="K18" s="79">
        <f>J18/I18</f>
        <v>0.059938599999999995</v>
      </c>
      <c r="L18" s="6"/>
      <c r="O18" s="10"/>
      <c r="P18" s="10"/>
    </row>
    <row r="19" spans="1:16" ht="19.5" customHeight="1">
      <c r="A19" s="17"/>
      <c r="B19" s="80" t="s">
        <v>30</v>
      </c>
      <c r="C19" s="81">
        <v>501</v>
      </c>
      <c r="D19" s="49">
        <v>2500000</v>
      </c>
      <c r="E19" s="52">
        <v>2500000</v>
      </c>
      <c r="F19" s="58">
        <v>580402.52</v>
      </c>
      <c r="G19" s="82">
        <f>SUM(F19/E19)</f>
        <v>0.232161008</v>
      </c>
      <c r="H19" s="49">
        <v>350000</v>
      </c>
      <c r="I19" s="52">
        <v>350000</v>
      </c>
      <c r="J19" s="58">
        <v>218517.89</v>
      </c>
      <c r="K19" s="83">
        <f>J19/I19</f>
        <v>0.6243368285714286</v>
      </c>
      <c r="L19" s="6"/>
      <c r="O19" s="23"/>
      <c r="P19" s="10"/>
    </row>
    <row r="20" spans="1:16" ht="19.5" customHeight="1">
      <c r="A20" s="17"/>
      <c r="B20" s="80" t="s">
        <v>31</v>
      </c>
      <c r="C20" s="81">
        <v>502</v>
      </c>
      <c r="D20" s="49">
        <v>2300000</v>
      </c>
      <c r="E20" s="52">
        <v>2300000</v>
      </c>
      <c r="F20" s="58">
        <v>378989.52</v>
      </c>
      <c r="G20" s="82">
        <f>SUM(F20/E20)</f>
        <v>0.16477805217391306</v>
      </c>
      <c r="H20" s="49">
        <v>50000</v>
      </c>
      <c r="I20" s="52">
        <v>50000</v>
      </c>
      <c r="J20" s="58">
        <v>0</v>
      </c>
      <c r="K20" s="83">
        <f>J20/I20</f>
        <v>0</v>
      </c>
      <c r="L20" s="6"/>
      <c r="O20" s="23"/>
      <c r="P20" s="10"/>
    </row>
    <row r="21" spans="1:16" ht="19.5" customHeight="1">
      <c r="A21" s="17"/>
      <c r="B21" s="80" t="s">
        <v>32</v>
      </c>
      <c r="C21" s="81">
        <v>502</v>
      </c>
      <c r="D21" s="49">
        <v>0</v>
      </c>
      <c r="E21" s="52">
        <v>0</v>
      </c>
      <c r="F21" s="58">
        <v>0</v>
      </c>
      <c r="G21" s="82">
        <v>0</v>
      </c>
      <c r="H21" s="49">
        <v>0</v>
      </c>
      <c r="I21" s="52">
        <v>0</v>
      </c>
      <c r="J21" s="58">
        <v>0</v>
      </c>
      <c r="K21" s="83">
        <v>0</v>
      </c>
      <c r="L21" s="6"/>
      <c r="O21" s="23"/>
      <c r="P21" s="10"/>
    </row>
    <row r="22" spans="1:16" ht="19.5" customHeight="1">
      <c r="A22" s="17"/>
      <c r="B22" s="80" t="s">
        <v>33</v>
      </c>
      <c r="C22" s="81">
        <v>511</v>
      </c>
      <c r="D22" s="49">
        <v>600000</v>
      </c>
      <c r="E22" s="52">
        <v>600000</v>
      </c>
      <c r="F22" s="58">
        <v>95566.37</v>
      </c>
      <c r="G22" s="82">
        <f>SUM(F22/E22)</f>
        <v>0.15927728333333332</v>
      </c>
      <c r="H22" s="49">
        <v>29000</v>
      </c>
      <c r="I22" s="52">
        <v>29000</v>
      </c>
      <c r="J22" s="58">
        <v>0</v>
      </c>
      <c r="K22" s="83">
        <f>J22/I22</f>
        <v>0</v>
      </c>
      <c r="L22" s="6"/>
      <c r="O22" s="23"/>
      <c r="P22" s="10"/>
    </row>
    <row r="23" spans="1:16" ht="19.5" customHeight="1">
      <c r="A23" s="17"/>
      <c r="B23" s="80" t="s">
        <v>34</v>
      </c>
      <c r="C23" s="81">
        <v>512</v>
      </c>
      <c r="D23" s="49">
        <v>60000</v>
      </c>
      <c r="E23" s="52">
        <v>60000</v>
      </c>
      <c r="F23" s="58">
        <v>10720</v>
      </c>
      <c r="G23" s="82">
        <f>SUM(F23/E23)</f>
        <v>0.17866666666666667</v>
      </c>
      <c r="H23" s="49">
        <v>0</v>
      </c>
      <c r="I23" s="52">
        <v>0</v>
      </c>
      <c r="J23" s="58">
        <v>0</v>
      </c>
      <c r="K23" s="83">
        <v>0</v>
      </c>
      <c r="L23" s="6"/>
      <c r="O23" s="23"/>
      <c r="P23" s="10"/>
    </row>
    <row r="24" spans="1:16" ht="19.5" customHeight="1">
      <c r="A24" s="17"/>
      <c r="B24" s="80" t="s">
        <v>35</v>
      </c>
      <c r="C24" s="81">
        <v>513</v>
      </c>
      <c r="D24" s="49">
        <v>20000</v>
      </c>
      <c r="E24" s="52">
        <v>20000</v>
      </c>
      <c r="F24" s="58">
        <v>4863</v>
      </c>
      <c r="G24" s="82">
        <f>SUM(F24/E24)</f>
        <v>0.24315</v>
      </c>
      <c r="H24" s="49">
        <v>0</v>
      </c>
      <c r="I24" s="52">
        <v>0</v>
      </c>
      <c r="J24" s="58">
        <v>0</v>
      </c>
      <c r="K24" s="83">
        <v>0</v>
      </c>
      <c r="L24" s="6"/>
      <c r="O24" s="23"/>
      <c r="P24" s="10"/>
    </row>
    <row r="25" spans="1:16" ht="19.5" customHeight="1">
      <c r="A25" s="17"/>
      <c r="B25" s="80" t="s">
        <v>36</v>
      </c>
      <c r="C25" s="81">
        <v>518</v>
      </c>
      <c r="D25" s="49">
        <v>1200000</v>
      </c>
      <c r="E25" s="52">
        <v>1200000</v>
      </c>
      <c r="F25" s="58">
        <v>252120.69</v>
      </c>
      <c r="G25" s="82">
        <f>SUM(F25/E25)</f>
        <v>0.210100575</v>
      </c>
      <c r="H25" s="49">
        <v>30000</v>
      </c>
      <c r="I25" s="52">
        <v>30000</v>
      </c>
      <c r="J25" s="58">
        <v>6478.03</v>
      </c>
      <c r="K25" s="83">
        <f>J25/I25</f>
        <v>0.2159343333333333</v>
      </c>
      <c r="L25" s="6"/>
      <c r="O25" s="12"/>
      <c r="P25" s="10"/>
    </row>
    <row r="26" spans="1:16" ht="19.5" customHeight="1">
      <c r="A26" s="17"/>
      <c r="B26" s="80" t="s">
        <v>37</v>
      </c>
      <c r="C26" s="81">
        <v>521</v>
      </c>
      <c r="D26" s="49">
        <v>8999000</v>
      </c>
      <c r="E26" s="52">
        <v>8999000</v>
      </c>
      <c r="F26" s="58">
        <v>2313925</v>
      </c>
      <c r="G26" s="82">
        <f>SUM(F26/E26)</f>
        <v>0.2571313479275475</v>
      </c>
      <c r="H26" s="49">
        <v>0</v>
      </c>
      <c r="I26" s="52">
        <v>0</v>
      </c>
      <c r="J26" s="58">
        <v>0</v>
      </c>
      <c r="K26" s="83">
        <v>0</v>
      </c>
      <c r="L26" s="6"/>
      <c r="O26" s="46"/>
      <c r="P26" s="10"/>
    </row>
    <row r="27" spans="1:16" ht="19.5" customHeight="1">
      <c r="A27" s="17"/>
      <c r="B27" s="80" t="s">
        <v>38</v>
      </c>
      <c r="C27" s="81">
        <v>521</v>
      </c>
      <c r="D27" s="119">
        <v>1569500</v>
      </c>
      <c r="E27" s="120">
        <v>1569500</v>
      </c>
      <c r="F27" s="57">
        <v>0</v>
      </c>
      <c r="G27" s="82">
        <v>0</v>
      </c>
      <c r="H27" s="49">
        <v>258000</v>
      </c>
      <c r="I27" s="52">
        <v>258000</v>
      </c>
      <c r="J27" s="58">
        <v>47424</v>
      </c>
      <c r="K27" s="83">
        <f>J27/I27</f>
        <v>0.1838139534883721</v>
      </c>
      <c r="L27" s="6"/>
      <c r="O27" s="46"/>
      <c r="P27" s="10"/>
    </row>
    <row r="28" spans="1:16" ht="19.5" customHeight="1">
      <c r="A28" s="17"/>
      <c r="B28" s="80" t="s">
        <v>39</v>
      </c>
      <c r="C28" s="81">
        <v>521</v>
      </c>
      <c r="D28" s="84">
        <v>250000</v>
      </c>
      <c r="E28" s="61">
        <v>250000</v>
      </c>
      <c r="F28" s="57">
        <v>123276</v>
      </c>
      <c r="G28" s="82">
        <f>SUM(F28/E28)</f>
        <v>0.493104</v>
      </c>
      <c r="H28" s="49">
        <v>0</v>
      </c>
      <c r="I28" s="52">
        <v>0</v>
      </c>
      <c r="J28" s="58">
        <v>0</v>
      </c>
      <c r="K28" s="83">
        <v>0</v>
      </c>
      <c r="L28" s="6"/>
      <c r="O28" s="23"/>
      <c r="P28" s="10"/>
    </row>
    <row r="29" spans="1:16" ht="19.5" customHeight="1">
      <c r="A29" s="17"/>
      <c r="B29" s="80" t="s">
        <v>40</v>
      </c>
      <c r="C29" s="81">
        <v>521</v>
      </c>
      <c r="D29" s="49">
        <v>0</v>
      </c>
      <c r="E29" s="61">
        <v>0</v>
      </c>
      <c r="F29" s="57">
        <v>0</v>
      </c>
      <c r="G29" s="82">
        <v>0</v>
      </c>
      <c r="H29" s="49">
        <v>0</v>
      </c>
      <c r="I29" s="52">
        <v>0</v>
      </c>
      <c r="J29" s="58">
        <v>0</v>
      </c>
      <c r="K29" s="83">
        <v>0</v>
      </c>
      <c r="L29" s="6"/>
      <c r="O29" s="50"/>
      <c r="P29" s="10"/>
    </row>
    <row r="30" spans="1:16" ht="19.5" customHeight="1">
      <c r="A30" s="17"/>
      <c r="B30" s="80" t="s">
        <v>41</v>
      </c>
      <c r="C30" s="85">
        <v>524</v>
      </c>
      <c r="D30" s="86">
        <v>3041000</v>
      </c>
      <c r="E30" s="61">
        <v>3041000</v>
      </c>
      <c r="F30" s="57">
        <v>780010</v>
      </c>
      <c r="G30" s="82">
        <f>SUM(F30/E30)</f>
        <v>0.2564978625452154</v>
      </c>
      <c r="H30" s="49">
        <v>0</v>
      </c>
      <c r="I30" s="52">
        <v>0</v>
      </c>
      <c r="J30" s="58">
        <v>0</v>
      </c>
      <c r="K30" s="83">
        <v>0</v>
      </c>
      <c r="L30" s="6"/>
      <c r="O30" s="87"/>
      <c r="P30" s="10"/>
    </row>
    <row r="31" spans="1:16" ht="19.5" customHeight="1">
      <c r="A31" s="17"/>
      <c r="B31" s="80" t="s">
        <v>42</v>
      </c>
      <c r="C31" s="85">
        <v>524</v>
      </c>
      <c r="D31" s="119">
        <v>531000</v>
      </c>
      <c r="E31" s="120">
        <v>531000</v>
      </c>
      <c r="F31" s="57">
        <v>0</v>
      </c>
      <c r="G31" s="82">
        <v>0</v>
      </c>
      <c r="H31" s="49">
        <v>87200</v>
      </c>
      <c r="I31" s="52">
        <v>87200</v>
      </c>
      <c r="J31" s="58">
        <v>16029</v>
      </c>
      <c r="K31" s="83">
        <f>J31/I31</f>
        <v>0.18381880733944955</v>
      </c>
      <c r="L31" s="6"/>
      <c r="O31" s="88"/>
      <c r="P31" s="10"/>
    </row>
    <row r="32" spans="1:16" ht="19.5" customHeight="1">
      <c r="A32" s="17"/>
      <c r="B32" s="80" t="s">
        <v>43</v>
      </c>
      <c r="C32" s="85">
        <v>524</v>
      </c>
      <c r="D32" s="84">
        <v>0</v>
      </c>
      <c r="E32" s="61">
        <v>0</v>
      </c>
      <c r="F32" s="57">
        <v>0</v>
      </c>
      <c r="G32" s="82">
        <v>0</v>
      </c>
      <c r="H32" s="49">
        <v>0</v>
      </c>
      <c r="I32" s="49">
        <v>0</v>
      </c>
      <c r="J32" s="49">
        <v>0</v>
      </c>
      <c r="K32" s="83">
        <v>0</v>
      </c>
      <c r="L32" s="6"/>
      <c r="O32" s="10"/>
      <c r="P32" s="10"/>
    </row>
    <row r="33" spans="1:16" ht="19.5" customHeight="1">
      <c r="A33" s="17"/>
      <c r="B33" s="133" t="s">
        <v>44</v>
      </c>
      <c r="C33" s="134">
        <v>525</v>
      </c>
      <c r="D33" s="135">
        <v>40000</v>
      </c>
      <c r="E33" s="136">
        <v>40000</v>
      </c>
      <c r="F33" s="137">
        <v>11994</v>
      </c>
      <c r="G33" s="138">
        <f>SUM(F33/E33)</f>
        <v>0.29985</v>
      </c>
      <c r="H33" s="135">
        <v>1100</v>
      </c>
      <c r="I33" s="135">
        <v>1100</v>
      </c>
      <c r="J33" s="135">
        <v>474.24</v>
      </c>
      <c r="K33" s="139">
        <f>J33/I33</f>
        <v>0.43112727272727275</v>
      </c>
      <c r="L33" s="6"/>
      <c r="O33" s="23"/>
      <c r="P33" s="10"/>
    </row>
    <row r="34" spans="1:16" ht="19.5" customHeight="1">
      <c r="A34" s="17"/>
      <c r="B34" s="125" t="s">
        <v>45</v>
      </c>
      <c r="C34" s="126">
        <v>527</v>
      </c>
      <c r="D34" s="127">
        <v>180000</v>
      </c>
      <c r="E34" s="128">
        <v>180000</v>
      </c>
      <c r="F34" s="129">
        <v>23907.81</v>
      </c>
      <c r="G34" s="130">
        <f>SUM(F34/E34)</f>
        <v>0.13282116666666668</v>
      </c>
      <c r="H34" s="131">
        <v>0</v>
      </c>
      <c r="I34" s="131">
        <v>0</v>
      </c>
      <c r="J34" s="131">
        <v>0</v>
      </c>
      <c r="K34" s="132">
        <v>0</v>
      </c>
      <c r="L34" s="6"/>
      <c r="O34" s="23"/>
      <c r="P34" s="10"/>
    </row>
    <row r="35" spans="1:16" ht="19.5" customHeight="1">
      <c r="A35" s="17"/>
      <c r="B35" s="80" t="s">
        <v>46</v>
      </c>
      <c r="C35" s="85">
        <v>527</v>
      </c>
      <c r="D35" s="84">
        <v>160000</v>
      </c>
      <c r="E35" s="61">
        <v>160000</v>
      </c>
      <c r="F35" s="57">
        <v>69829.4</v>
      </c>
      <c r="G35" s="89">
        <f>SUM(F35/E35)</f>
        <v>0.43643374999999995</v>
      </c>
      <c r="H35" s="49">
        <v>0</v>
      </c>
      <c r="I35" s="52">
        <v>0</v>
      </c>
      <c r="J35" s="58">
        <v>0</v>
      </c>
      <c r="K35" s="83">
        <v>0</v>
      </c>
      <c r="L35" s="6"/>
      <c r="O35" s="23"/>
      <c r="P35" s="10"/>
    </row>
    <row r="36" spans="1:16" ht="19.5" customHeight="1">
      <c r="A36" s="17"/>
      <c r="B36" s="80" t="s">
        <v>47</v>
      </c>
      <c r="C36" s="85">
        <v>527</v>
      </c>
      <c r="D36" s="119">
        <v>31500</v>
      </c>
      <c r="E36" s="120">
        <v>31500</v>
      </c>
      <c r="F36" s="57">
        <v>0</v>
      </c>
      <c r="G36" s="89">
        <v>0</v>
      </c>
      <c r="H36" s="49">
        <v>5200</v>
      </c>
      <c r="I36" s="52">
        <v>5200</v>
      </c>
      <c r="J36" s="58">
        <v>0</v>
      </c>
      <c r="K36" s="83">
        <f>J36/I36</f>
        <v>0</v>
      </c>
      <c r="L36" s="6"/>
      <c r="O36" s="12"/>
      <c r="P36" s="10"/>
    </row>
    <row r="37" spans="1:16" ht="19.5" customHeight="1">
      <c r="A37" s="17"/>
      <c r="B37" s="80" t="s">
        <v>48</v>
      </c>
      <c r="C37" s="85">
        <v>527</v>
      </c>
      <c r="D37" s="84">
        <v>0</v>
      </c>
      <c r="E37" s="61">
        <v>0</v>
      </c>
      <c r="F37" s="57">
        <v>0</v>
      </c>
      <c r="G37" s="89">
        <v>0</v>
      </c>
      <c r="H37" s="49">
        <v>0</v>
      </c>
      <c r="I37" s="52">
        <v>0</v>
      </c>
      <c r="J37" s="58">
        <v>0</v>
      </c>
      <c r="K37" s="83">
        <v>0</v>
      </c>
      <c r="L37" s="6"/>
      <c r="O37" s="46"/>
      <c r="P37" s="10"/>
    </row>
    <row r="38" spans="1:18" ht="19.5" customHeight="1">
      <c r="A38" s="17"/>
      <c r="B38" s="80" t="s">
        <v>49</v>
      </c>
      <c r="C38" s="81">
        <v>538</v>
      </c>
      <c r="D38" s="49">
        <v>0</v>
      </c>
      <c r="E38" s="52">
        <v>0</v>
      </c>
      <c r="F38" s="58">
        <v>0</v>
      </c>
      <c r="G38" s="82">
        <v>0</v>
      </c>
      <c r="H38" s="49">
        <v>0</v>
      </c>
      <c r="I38" s="52">
        <v>0</v>
      </c>
      <c r="J38" s="58">
        <v>0</v>
      </c>
      <c r="K38" s="83">
        <v>0</v>
      </c>
      <c r="L38" s="6"/>
      <c r="O38" s="88"/>
      <c r="P38" s="10"/>
      <c r="R38" s="90"/>
    </row>
    <row r="39" spans="1:16" ht="19.5" customHeight="1">
      <c r="A39" s="17"/>
      <c r="B39" s="80" t="s">
        <v>50</v>
      </c>
      <c r="C39" s="81">
        <v>542</v>
      </c>
      <c r="D39" s="49">
        <v>0</v>
      </c>
      <c r="E39" s="52">
        <v>0</v>
      </c>
      <c r="F39" s="58">
        <v>0</v>
      </c>
      <c r="G39" s="82">
        <v>0</v>
      </c>
      <c r="H39" s="49">
        <v>0</v>
      </c>
      <c r="I39" s="52">
        <v>0</v>
      </c>
      <c r="J39" s="58">
        <v>0</v>
      </c>
      <c r="K39" s="83">
        <v>0</v>
      </c>
      <c r="L39" s="6"/>
      <c r="O39" s="10"/>
      <c r="P39" s="10"/>
    </row>
    <row r="40" spans="1:16" ht="19.5" customHeight="1">
      <c r="A40" s="17"/>
      <c r="B40" s="80" t="s">
        <v>51</v>
      </c>
      <c r="C40" s="81">
        <v>548</v>
      </c>
      <c r="D40" s="49">
        <v>0</v>
      </c>
      <c r="E40" s="52">
        <v>0</v>
      </c>
      <c r="F40" s="58">
        <v>0</v>
      </c>
      <c r="G40" s="82">
        <v>0</v>
      </c>
      <c r="H40" s="49">
        <v>0</v>
      </c>
      <c r="I40" s="52">
        <v>0</v>
      </c>
      <c r="J40" s="58">
        <v>0</v>
      </c>
      <c r="K40" s="83">
        <v>0</v>
      </c>
      <c r="L40" s="6"/>
      <c r="O40" s="10"/>
      <c r="P40" s="10"/>
    </row>
    <row r="41" spans="1:16" ht="19.5" customHeight="1">
      <c r="A41" s="17"/>
      <c r="B41" s="80" t="s">
        <v>52</v>
      </c>
      <c r="C41" s="81">
        <v>549</v>
      </c>
      <c r="D41" s="49">
        <v>120000</v>
      </c>
      <c r="E41" s="52">
        <v>120000</v>
      </c>
      <c r="F41" s="58">
        <v>13497</v>
      </c>
      <c r="G41" s="82">
        <f>SUM(F41/E41)</f>
        <v>0.112475</v>
      </c>
      <c r="H41" s="49">
        <v>12000</v>
      </c>
      <c r="I41" s="52">
        <v>12000</v>
      </c>
      <c r="J41" s="58">
        <v>0</v>
      </c>
      <c r="K41" s="83">
        <f>J41/I41</f>
        <v>0</v>
      </c>
      <c r="L41" s="6"/>
      <c r="O41" s="10"/>
      <c r="P41" s="10"/>
    </row>
    <row r="42" spans="1:16" ht="19.5" customHeight="1">
      <c r="A42" s="17"/>
      <c r="B42" s="80" t="s">
        <v>53</v>
      </c>
      <c r="C42" s="81">
        <v>551</v>
      </c>
      <c r="D42" s="49">
        <v>700000</v>
      </c>
      <c r="E42" s="52">
        <v>700000</v>
      </c>
      <c r="F42" s="58">
        <v>178740.4</v>
      </c>
      <c r="G42" s="82">
        <f>SUM(F42/E42)</f>
        <v>0.25534342857142855</v>
      </c>
      <c r="H42" s="49">
        <v>0</v>
      </c>
      <c r="I42" s="52">
        <v>0</v>
      </c>
      <c r="J42" s="58">
        <v>0</v>
      </c>
      <c r="K42" s="83">
        <v>0</v>
      </c>
      <c r="L42" s="6"/>
      <c r="O42" s="10"/>
      <c r="P42" s="10"/>
    </row>
    <row r="43" spans="1:16" ht="19.5" customHeight="1">
      <c r="A43" s="17"/>
      <c r="B43" s="80" t="s">
        <v>54</v>
      </c>
      <c r="C43" s="81">
        <v>558</v>
      </c>
      <c r="D43" s="49">
        <v>100000</v>
      </c>
      <c r="E43" s="52">
        <v>100000</v>
      </c>
      <c r="F43" s="58">
        <v>5437</v>
      </c>
      <c r="G43" s="82">
        <f>SUM(F43/E43)</f>
        <v>0.05437</v>
      </c>
      <c r="H43" s="49">
        <v>0</v>
      </c>
      <c r="I43" s="52">
        <v>0</v>
      </c>
      <c r="J43" s="58">
        <v>0</v>
      </c>
      <c r="K43" s="83">
        <v>0</v>
      </c>
      <c r="L43" s="6"/>
      <c r="O43" s="10"/>
      <c r="P43" s="10"/>
    </row>
    <row r="44" spans="1:16" ht="19.5" customHeight="1">
      <c r="A44" s="17"/>
      <c r="B44" s="91" t="s">
        <v>55</v>
      </c>
      <c r="C44" s="92">
        <v>591</v>
      </c>
      <c r="D44" s="49">
        <v>0</v>
      </c>
      <c r="E44" s="52">
        <v>0</v>
      </c>
      <c r="F44" s="58">
        <v>0</v>
      </c>
      <c r="G44" s="82">
        <v>0</v>
      </c>
      <c r="H44" s="49">
        <v>0</v>
      </c>
      <c r="I44" s="52">
        <v>0</v>
      </c>
      <c r="J44" s="58">
        <v>0</v>
      </c>
      <c r="K44" s="83">
        <v>0</v>
      </c>
      <c r="L44" s="6"/>
      <c r="O44" s="10"/>
      <c r="P44" s="10"/>
    </row>
    <row r="45" spans="1:16" ht="19.5" customHeight="1">
      <c r="A45" s="17"/>
      <c r="B45" s="93" t="s">
        <v>56</v>
      </c>
      <c r="C45" s="94"/>
      <c r="D45" s="95">
        <f>SUM(D8:D16)</f>
        <v>23002000</v>
      </c>
      <c r="E45" s="96">
        <f>SUM(E8:E16)</f>
        <v>23002000</v>
      </c>
      <c r="F45" s="97">
        <f>SUM(F8:F16)</f>
        <v>4929740.029999999</v>
      </c>
      <c r="G45" s="98">
        <f>SUM(F45/E45)</f>
        <v>0.21431788670550384</v>
      </c>
      <c r="H45" s="95">
        <f>SUM(H8:H16)</f>
        <v>1170000</v>
      </c>
      <c r="I45" s="96">
        <f>SUM(I8:I16)</f>
        <v>1170000</v>
      </c>
      <c r="J45" s="97">
        <f>SUM(J10:J16)</f>
        <v>581088</v>
      </c>
      <c r="K45" s="99">
        <f>J45/I45</f>
        <v>0.4966564102564103</v>
      </c>
      <c r="L45" s="6"/>
      <c r="O45" s="10"/>
      <c r="P45" s="10"/>
    </row>
    <row r="46" spans="1:16" ht="19.5" customHeight="1">
      <c r="A46" s="17"/>
      <c r="B46" s="93" t="s">
        <v>57</v>
      </c>
      <c r="C46" s="94"/>
      <c r="D46" s="95">
        <f>SUM(D18:D44)</f>
        <v>23002000</v>
      </c>
      <c r="E46" s="96">
        <f>SUM(E18:E44)</f>
        <v>23002000</v>
      </c>
      <c r="F46" s="97">
        <f>SUM(F18:F44)</f>
        <v>4929740.03</v>
      </c>
      <c r="G46" s="98">
        <f>SUM(F46/E46)</f>
        <v>0.2143178867055039</v>
      </c>
      <c r="H46" s="97">
        <f>SUM(H18:H44)</f>
        <v>872500</v>
      </c>
      <c r="I46" s="97">
        <f>SUM(I18:I44)</f>
        <v>872500</v>
      </c>
      <c r="J46" s="97">
        <f>SUM(J18:J44)</f>
        <v>291920.08999999997</v>
      </c>
      <c r="K46" s="99">
        <f>J46/I46</f>
        <v>0.334578899713467</v>
      </c>
      <c r="L46" s="6"/>
      <c r="O46" s="10"/>
      <c r="P46" s="10"/>
    </row>
    <row r="47" spans="1:16" ht="19.5" customHeight="1">
      <c r="A47" s="17"/>
      <c r="B47" s="100" t="s">
        <v>58</v>
      </c>
      <c r="C47" s="101"/>
      <c r="D47" s="102">
        <f>SUM(D45-D46)</f>
        <v>0</v>
      </c>
      <c r="E47" s="103">
        <f>SUM(E45-E46)</f>
        <v>0</v>
      </c>
      <c r="F47" s="104">
        <f>SUM(F45-F46)</f>
        <v>-9.313225746154785E-10</v>
      </c>
      <c r="G47" s="105" t="s">
        <v>59</v>
      </c>
      <c r="H47" s="102">
        <f>+H45-H46</f>
        <v>297500</v>
      </c>
      <c r="I47" s="103">
        <f>+I45-I46</f>
        <v>297500</v>
      </c>
      <c r="J47" s="35">
        <f>J45-J46</f>
        <v>289167.91000000003</v>
      </c>
      <c r="K47" s="106" t="s">
        <v>59</v>
      </c>
      <c r="L47" s="6"/>
      <c r="O47" s="10"/>
      <c r="P47" s="10"/>
    </row>
    <row r="48" spans="1:16" ht="19.5" customHeight="1">
      <c r="A48" s="107"/>
      <c r="B48" s="6"/>
      <c r="C48" s="6"/>
      <c r="D48" s="108" t="s">
        <v>60</v>
      </c>
      <c r="E48" s="6"/>
      <c r="F48" s="6"/>
      <c r="G48" s="6"/>
      <c r="H48" s="6"/>
      <c r="I48" s="6"/>
      <c r="J48" s="6"/>
      <c r="K48" s="6"/>
      <c r="L48" s="6"/>
      <c r="O48" s="10"/>
      <c r="P48" s="10"/>
    </row>
    <row r="49" spans="2:16" ht="19.5" customHeight="1">
      <c r="B49" s="109"/>
      <c r="C49" s="110"/>
      <c r="D49" s="111"/>
      <c r="E49" s="111"/>
      <c r="F49" s="112"/>
      <c r="G49" s="113"/>
      <c r="H49" s="109"/>
      <c r="I49" s="6"/>
      <c r="J49" s="6"/>
      <c r="K49" s="6"/>
      <c r="L49" s="6"/>
      <c r="O49" s="10"/>
      <c r="P49" s="10"/>
    </row>
    <row r="50" spans="2:16" ht="19.5" customHeight="1">
      <c r="B50" s="114"/>
      <c r="C50" s="115"/>
      <c r="D50" s="114"/>
      <c r="E50" s="114"/>
      <c r="F50" s="116" t="s">
        <v>60</v>
      </c>
      <c r="G50" s="6"/>
      <c r="H50" s="6"/>
      <c r="I50" s="6"/>
      <c r="J50" s="6"/>
      <c r="K50" s="6"/>
      <c r="L50" s="6"/>
      <c r="O50" s="10"/>
      <c r="P50" s="10"/>
    </row>
    <row r="51" spans="2:16" ht="19.5" customHeight="1">
      <c r="B51" s="114"/>
      <c r="C51" s="115"/>
      <c r="D51" s="114"/>
      <c r="E51" s="114"/>
      <c r="F51" s="116" t="s">
        <v>60</v>
      </c>
      <c r="L51" s="6"/>
      <c r="O51" s="10"/>
      <c r="P51" s="10"/>
    </row>
    <row r="52" spans="15:16" ht="19.5" customHeight="1">
      <c r="O52" s="10"/>
      <c r="P52" s="10"/>
    </row>
    <row r="53" spans="15:16" ht="19.5" customHeight="1">
      <c r="O53" s="10"/>
      <c r="P53" s="10"/>
    </row>
    <row r="54" spans="15:16" ht="19.5" customHeight="1">
      <c r="O54" s="10"/>
      <c r="P54" s="10"/>
    </row>
    <row r="55" spans="15:16" ht="19.5" customHeight="1">
      <c r="O55" s="10"/>
      <c r="P55" s="10"/>
    </row>
    <row r="56" spans="15:16" ht="19.5" customHeight="1">
      <c r="O56" s="10"/>
      <c r="P56" s="10"/>
    </row>
    <row r="57" spans="15:16" ht="18" customHeight="1">
      <c r="O57" s="10"/>
      <c r="P57" s="10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6">
    <mergeCell ref="C2:G2"/>
    <mergeCell ref="D4:G4"/>
    <mergeCell ref="H4:K4"/>
    <mergeCell ref="B7:C7"/>
    <mergeCell ref="B16:C16"/>
    <mergeCell ref="B17:C17"/>
  </mergeCells>
  <printOptions/>
  <pageMargins left="0.7086614173228347" right="0.7086614173228347" top="0.9448818897637796" bottom="0.7480314960629921" header="0.31496062992125984" footer="0.31496062992125984"/>
  <pageSetup firstPageNumber="128" useFirstPageNumber="1" fitToHeight="0" fitToWidth="1" horizontalDpi="600" verticalDpi="600" orientation="landscape" paperSize="9" scale="7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Hrabětová</dc:creator>
  <cp:keywords/>
  <dc:description/>
  <cp:lastModifiedBy>SvorcovaM</cp:lastModifiedBy>
  <cp:lastPrinted>2024-05-03T11:43:31Z</cp:lastPrinted>
  <dcterms:created xsi:type="dcterms:W3CDTF">2024-04-23T14:21:11Z</dcterms:created>
  <dcterms:modified xsi:type="dcterms:W3CDTF">2024-05-03T11:44:06Z</dcterms:modified>
  <cp:category/>
  <cp:version/>
  <cp:contentType/>
  <cp:contentStatus/>
</cp:coreProperties>
</file>