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370" windowHeight="12150" activeTab="0"/>
  </bookViews>
  <sheets>
    <sheet name="10.1.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<sst xmlns="http://schemas.openxmlformats.org/spreadsheetml/2006/main" count="120" uniqueCount="106">
  <si>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Přílloha č. 2</t>
  </si>
  <si>
    <t>Tabulka č. 1</t>
  </si>
  <si>
    <t>P Ř Í J M Y - T Ř Í D Y</t>
  </si>
  <si>
    <t>SR 2008</t>
  </si>
  <si>
    <t>Skutečnost 2008</t>
  </si>
  <si>
    <t>SR 2009</t>
  </si>
  <si>
    <t>Skutečnost 2009</t>
  </si>
  <si>
    <t>SR 2010</t>
  </si>
  <si>
    <t>Skutečnost 2010</t>
  </si>
  <si>
    <t>SR 2011</t>
  </si>
  <si>
    <t>SR 2012</t>
  </si>
  <si>
    <t>Výhled 2019</t>
  </si>
  <si>
    <t>Výhled 2020</t>
  </si>
  <si>
    <t>Výhled 2021</t>
  </si>
  <si>
    <t>T ř í d a  1</t>
  </si>
  <si>
    <t>a).</t>
  </si>
  <si>
    <t>Poplatky za znečištěné ovzduší</t>
  </si>
  <si>
    <t>b).</t>
  </si>
  <si>
    <t>Poplatek  ze psů</t>
  </si>
  <si>
    <t>c).</t>
  </si>
  <si>
    <t>Pobytové poplatky (lázeňský a rekreační)</t>
  </si>
  <si>
    <t>d).</t>
  </si>
  <si>
    <t>Poplatek za užívání veřejn. prostranství</t>
  </si>
  <si>
    <t>e).</t>
  </si>
  <si>
    <t>Poplatky ze vstupného</t>
  </si>
  <si>
    <t>f).</t>
  </si>
  <si>
    <t>Poplatek z ubytovací kapacity</t>
  </si>
  <si>
    <t>g).</t>
  </si>
  <si>
    <t>Poplatek za provozovaný výherní hrací přístroj</t>
  </si>
  <si>
    <t>i).</t>
  </si>
  <si>
    <t>Správní poplatky</t>
  </si>
  <si>
    <t>j).</t>
  </si>
  <si>
    <t>Daň z nemovitých věcí</t>
  </si>
  <si>
    <t xml:space="preserve">Třída  1 - DAŇOVÉ PŘÍJMY  C E L K E M   </t>
  </si>
  <si>
    <t>T ř í d a   2</t>
  </si>
  <si>
    <t>k).</t>
  </si>
  <si>
    <t>Příjmy z poskytování</t>
  </si>
  <si>
    <t>služeb a výrobků a zboží</t>
  </si>
  <si>
    <t xml:space="preserve">Odvody příspěvkových organizací </t>
  </si>
  <si>
    <t>l).</t>
  </si>
  <si>
    <t>Příjmy z úroků</t>
  </si>
  <si>
    <t>m).</t>
  </si>
  <si>
    <t xml:space="preserve">Pokuty </t>
  </si>
  <si>
    <t>Finanční vypořádání s hl.m.Prahou</t>
  </si>
  <si>
    <t>Finanční vypořádání min. let mezi obcemi</t>
  </si>
  <si>
    <t>Přijaté vratky transferů</t>
  </si>
  <si>
    <t>Přijaté neinvestiční dary</t>
  </si>
  <si>
    <t>Přijaté pojistné náhrady</t>
  </si>
  <si>
    <t>n).</t>
  </si>
  <si>
    <t xml:space="preserve">Ostatní příjmy </t>
  </si>
  <si>
    <t>Třída 2 - NEDAŇOVÉ PŘÍJMY C E L K E M</t>
  </si>
  <si>
    <t>T ř í d a   3</t>
  </si>
  <si>
    <t>o).</t>
  </si>
  <si>
    <t>Přijaté dary na investice</t>
  </si>
  <si>
    <t>Třída 3 - INVESTIČNÍ PŘÍJMY C E L K E M</t>
  </si>
  <si>
    <t>VLASTNÍ  PŘÍJMY  CELKEM (třída 1 - 3)</t>
  </si>
  <si>
    <t>T ř í d a  4</t>
  </si>
  <si>
    <t>Transfery cizí</t>
  </si>
  <si>
    <t>p).</t>
  </si>
  <si>
    <t>Neinvestiční transfery ze SR (souhrn.vztah)</t>
  </si>
  <si>
    <t>Nein.transfery z všeob.pokladní správy SR</t>
  </si>
  <si>
    <t xml:space="preserve">Neinvestiční transfery ze SR </t>
  </si>
  <si>
    <t>q).</t>
  </si>
  <si>
    <t>Neinvestiční transfery od HMP</t>
  </si>
  <si>
    <t>Neinvestiční transfery od krajů</t>
  </si>
  <si>
    <t>Ostatní nein.transfery od rozpočtů úz.úrovně</t>
  </si>
  <si>
    <r>
      <t xml:space="preserve">Investiční transfery z všeobec. pokl. správy SR </t>
    </r>
    <r>
      <rPr>
        <sz val="10"/>
        <color indexed="10"/>
        <rFont val="Times New Roman CE"/>
        <family val="1"/>
      </rPr>
      <t>(4211)</t>
    </r>
  </si>
  <si>
    <t>Investiční transfery od obcí (HMP)</t>
  </si>
  <si>
    <r>
      <t xml:space="preserve">Investiční přijaté transfery ze státních fondů </t>
    </r>
    <r>
      <rPr>
        <sz val="10"/>
        <color indexed="10"/>
        <rFont val="Times New Roman CE"/>
        <family val="1"/>
      </rPr>
      <t>(4213)</t>
    </r>
  </si>
  <si>
    <t>Investiční transfery od krajů</t>
  </si>
  <si>
    <r>
      <t xml:space="preserve">Investiční přijaté transfery ze státních aktiv </t>
    </r>
    <r>
      <rPr>
        <sz val="10"/>
        <color indexed="10"/>
        <rFont val="Times New Roman CE"/>
        <family val="1"/>
      </rPr>
      <t>(4240)</t>
    </r>
  </si>
  <si>
    <t>Transfery vlastní</t>
  </si>
  <si>
    <t>Transfery na krytí TC+BJ</t>
  </si>
  <si>
    <t>r).</t>
  </si>
  <si>
    <t>Převody z vlast. hosp. činnosti</t>
  </si>
  <si>
    <t>Třída  4 - TRANSFERY   C E L K E M</t>
  </si>
  <si>
    <t>PŘÍJMY  (třída 1 - 4)</t>
  </si>
  <si>
    <t xml:space="preserve">Třída 8 - financování    </t>
  </si>
  <si>
    <t>PŘÍJMY CELKEM</t>
  </si>
  <si>
    <t>poplatek za znečištěné ovzduší - respektování trendu - právnické a fyzické osoby používají čím dál více ekologičtější prostředky k vytápění</t>
  </si>
  <si>
    <t>poplatek ze psů je stabilizován, nepředpokládáme více psů, jedině v případě nárůstu nové výstavby, odráží platební morálku evidovaných plátců</t>
  </si>
  <si>
    <t>poplatek pobytový je závislý od počtu ubytovacích zařízení a počtu ubytovaných hostů, v současné spíše dochází k rušení penzionů a ubytovacích míst</t>
  </si>
  <si>
    <t>poplatek za užívání veřejného prostranství obsahuje např. zpoplatnění stavebních zařízení, ohlášené stavby se nerealizují případně odkládají</t>
  </si>
  <si>
    <t>poplatek ze vstupného zahrnuje počet pořádáných akcí, zájem návštevníků, jinak se všeobecně akce pořádají bez vstupného, aby je vůbec někdo navštívil</t>
  </si>
  <si>
    <t>poplatek z ubytovací kapacity odráží vývoj stavu obsazenosti ubytoven a rozsahu stavebních prací</t>
  </si>
  <si>
    <t>poplatek za provozovaný výherní hrací přístroj je plánován od přihlášení a zpoplatnění v souladu s metodickými pravidly státních orgánů</t>
  </si>
  <si>
    <t xml:space="preserve">h). </t>
  </si>
  <si>
    <t>odvod výtěžku je evidován v závislosti na provozování loterií a podobných her a na úspěšnosti provozovatele loterií</t>
  </si>
  <si>
    <t xml:space="preserve">i). </t>
  </si>
  <si>
    <t>správní poplatky vyjadřují zájem obyvatelstva na vydání příslušných dokladů a povolení</t>
  </si>
  <si>
    <t xml:space="preserve">j). </t>
  </si>
  <si>
    <t>správcem daně je FÚ,  jedná se o skutečně vybranou daň z nemovitostí na příslušném území (od roku 2010 na základě změny zákona 100% nárůst)</t>
  </si>
  <si>
    <t xml:space="preserve">k). </t>
  </si>
  <si>
    <t>v současné době není informace o budoucích nedaňových příjmech z prodeje výrobků a služeb</t>
  </si>
  <si>
    <t xml:space="preserve">vzhledem k ekonomické situaci nepředpokládáme v dalších letech nárůst úroků z hlavní činnosti </t>
  </si>
  <si>
    <t xml:space="preserve">                                                                                                                             </t>
  </si>
  <si>
    <t>nedaňové pokuty jsou vykazovány dle počtu porušení obecně závazných předpisů právnickými i fyzickými osobami</t>
  </si>
  <si>
    <t>jde o ostatní nedaňové příjmy jako je např. pojistné plnění od pojišťoven, vratky sociálních dávek nebo vyúčtování služeb z pronájmů nebytových prostor</t>
  </si>
  <si>
    <t>v současné době není informace o žádných přijatých investičních darech v následujících letech</t>
  </si>
  <si>
    <t>neinvestiční transfery ze státního rozpočtu závisí na vývoji státního rozpočtu a týkají se transferů na výkon státní správy a příspěvku na školství</t>
  </si>
  <si>
    <t>neinvestiční transfery od HMP závisí na vývoji rozpočtu HMP v rámci dotačního vztahu a stanovují se na základě počtu obyvatel a velikosti území</t>
  </si>
  <si>
    <t>nulové převody z vlastní hospodářské činnosti - důsledek tvorby opravných položek ke smlouvě Key Investments a snížení výnosu z vlastního majetku, který je prodáván</t>
  </si>
  <si>
    <t>Výhled 2022</t>
  </si>
  <si>
    <t>Rozpočet na 2018</t>
  </si>
  <si>
    <t>Výhled 2023</t>
  </si>
  <si>
    <t>Návrh střednědobého výhledu rozpočtu   na roky (2019 - 2023) - příjmy podle tříd (v tis.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</si>
</sst>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Arial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sz val="14"/>
      <name val="Arial CE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1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0" fontId="9" fillId="0" borderId="17" xfId="36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right"/>
    </xf>
    <xf numFmtId="4" fontId="7" fillId="0" borderId="2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0" fillId="0" borderId="23" xfId="0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33" borderId="23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33" borderId="25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34" borderId="25" xfId="0" applyNumberFormat="1" applyFont="1" applyFill="1" applyBorder="1" applyAlignment="1">
      <alignment horizontal="right" vertical="center"/>
    </xf>
    <xf numFmtId="4" fontId="10" fillId="35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0" borderId="29" xfId="0" applyBorder="1" applyAlignment="1">
      <alignment/>
    </xf>
    <xf numFmtId="0" fontId="0" fillId="34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0" xfId="0" applyBorder="1" applyAlignment="1">
      <alignment horizontal="right"/>
    </xf>
    <xf numFmtId="0" fontId="7" fillId="0" borderId="1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right" vertical="center"/>
    </xf>
    <xf numFmtId="4" fontId="6" fillId="33" borderId="27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33" borderId="29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34" borderId="29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10" fillId="33" borderId="17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" fontId="7" fillId="0" borderId="31" xfId="0" applyNumberFormat="1" applyFont="1" applyFill="1" applyBorder="1" applyAlignment="1">
      <alignment horizontal="right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33" borderId="33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34" borderId="33" xfId="0" applyNumberFormat="1" applyFont="1" applyFill="1" applyBorder="1" applyAlignment="1">
      <alignment horizontal="right" vertical="center"/>
    </xf>
    <xf numFmtId="4" fontId="7" fillId="35" borderId="33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4" fontId="10" fillId="0" borderId="31" xfId="0" applyNumberFormat="1" applyFont="1" applyFill="1" applyBorder="1" applyAlignment="1">
      <alignment horizontal="right" vertical="center"/>
    </xf>
    <xf numFmtId="4" fontId="10" fillId="33" borderId="30" xfId="0" applyNumberFormat="1" applyFont="1" applyFill="1" applyBorder="1" applyAlignment="1">
      <alignment horizontal="right" vertical="center"/>
    </xf>
    <xf numFmtId="4" fontId="10" fillId="0" borderId="30" xfId="0" applyNumberFormat="1" applyFont="1" applyFill="1" applyBorder="1" applyAlignment="1">
      <alignment horizontal="right" vertical="center"/>
    </xf>
    <xf numFmtId="4" fontId="10" fillId="33" borderId="33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34" borderId="33" xfId="0" applyNumberFormat="1" applyFont="1" applyFill="1" applyBorder="1" applyAlignment="1">
      <alignment horizontal="right" vertical="center"/>
    </xf>
    <xf numFmtId="4" fontId="10" fillId="35" borderId="33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34" borderId="25" xfId="0" applyNumberFormat="1" applyFont="1" applyFill="1" applyBorder="1" applyAlignment="1">
      <alignment horizontal="right" vertical="center"/>
    </xf>
    <xf numFmtId="4" fontId="3" fillId="35" borderId="25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horizontal="left" vertical="center"/>
    </xf>
    <xf numFmtId="4" fontId="6" fillId="33" borderId="23" xfId="0" applyNumberFormat="1" applyFont="1" applyFill="1" applyBorder="1" applyAlignment="1">
      <alignment horizontal="right" vertical="center"/>
    </xf>
    <xf numFmtId="4" fontId="6" fillId="33" borderId="27" xfId="0" applyNumberFormat="1" applyFont="1" applyFill="1" applyBorder="1" applyAlignment="1">
      <alignment vertical="center"/>
    </xf>
    <xf numFmtId="4" fontId="6" fillId="36" borderId="28" xfId="0" applyNumberFormat="1" applyFont="1" applyFill="1" applyBorder="1" applyAlignment="1">
      <alignment vertical="center"/>
    </xf>
    <xf numFmtId="4" fontId="6" fillId="33" borderId="25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4" fontId="6" fillId="33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33" borderId="36" xfId="0" applyNumberFormat="1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4" fontId="6" fillId="34" borderId="36" xfId="0" applyNumberFormat="1" applyFont="1" applyFill="1" applyBorder="1" applyAlignment="1">
      <alignment vertical="center"/>
    </xf>
    <xf numFmtId="4" fontId="6" fillId="35" borderId="3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7" fillId="35" borderId="0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0" borderId="37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0" fontId="14" fillId="0" borderId="0" xfId="0" applyFont="1" applyAlignment="1">
      <alignment wrapText="1"/>
    </xf>
    <xf numFmtId="0" fontId="14" fillId="36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B4">
      <selection activeCell="T34" sqref="T34"/>
    </sheetView>
  </sheetViews>
  <sheetFormatPr defaultColWidth="9.00390625" defaultRowHeight="12.75"/>
  <cols>
    <col min="1" max="1" width="3.625" style="0" hidden="1" customWidth="1"/>
    <col min="2" max="2" width="42.125" style="0" customWidth="1"/>
    <col min="3" max="3" width="12.625" style="0" hidden="1" customWidth="1"/>
    <col min="4" max="4" width="13.375" style="1" hidden="1" customWidth="1"/>
    <col min="5" max="5" width="12.625" style="0" hidden="1" customWidth="1"/>
    <col min="6" max="6" width="13.25390625" style="1" hidden="1" customWidth="1"/>
    <col min="7" max="7" width="12.75390625" style="0" hidden="1" customWidth="1"/>
    <col min="8" max="8" width="13.625" style="1" hidden="1" customWidth="1"/>
    <col min="9" max="9" width="11.75390625" style="0" hidden="1" customWidth="1"/>
    <col min="10" max="10" width="13.125" style="2" hidden="1" customWidth="1"/>
    <col min="11" max="11" width="11.875" style="0" customWidth="1"/>
    <col min="12" max="12" width="12.125" style="0" customWidth="1"/>
    <col min="13" max="13" width="11.00390625" style="0" customWidth="1"/>
    <col min="14" max="14" width="11.125" style="0" customWidth="1"/>
    <col min="15" max="15" width="11.625" style="0" customWidth="1"/>
    <col min="16" max="16" width="11.125" style="0" customWidth="1"/>
    <col min="17" max="17" width="10.125" style="0" bestFit="1" customWidth="1"/>
  </cols>
  <sheetData>
    <row r="1" ht="15.75">
      <c r="O1" s="3" t="s">
        <v>0</v>
      </c>
    </row>
    <row r="2" ht="12.75">
      <c r="Q2" s="4"/>
    </row>
    <row r="3" ht="12.75">
      <c r="P3" s="4"/>
    </row>
    <row r="4" spans="2:15" s="5" customFormat="1" ht="17.25" customHeight="1">
      <c r="B4" s="139" t="s">
        <v>105</v>
      </c>
      <c r="C4" s="139"/>
      <c r="D4" s="140"/>
      <c r="E4" s="141"/>
      <c r="F4" s="141"/>
      <c r="G4" s="141"/>
      <c r="H4" s="141"/>
      <c r="I4" s="141"/>
      <c r="J4" s="141"/>
      <c r="K4" s="142"/>
      <c r="L4" s="142"/>
      <c r="M4" s="143"/>
      <c r="N4" s="7"/>
      <c r="O4" s="6" t="s">
        <v>1</v>
      </c>
    </row>
    <row r="5" spans="2:15" s="5" customFormat="1" ht="17.25" customHeight="1" thickBot="1">
      <c r="B5" s="132"/>
      <c r="C5" s="132"/>
      <c r="D5" s="133"/>
      <c r="E5" s="134"/>
      <c r="F5" s="134"/>
      <c r="G5" s="134"/>
      <c r="H5" s="134"/>
      <c r="I5" s="134"/>
      <c r="J5" s="134"/>
      <c r="K5" s="135"/>
      <c r="L5" s="135"/>
      <c r="M5" s="6"/>
      <c r="N5" s="7"/>
      <c r="O5" s="6"/>
    </row>
    <row r="6" spans="2:16" ht="39.75" customHeight="1" thickBot="1">
      <c r="B6" s="8" t="s">
        <v>2</v>
      </c>
      <c r="C6" s="9" t="s">
        <v>3</v>
      </c>
      <c r="D6" s="10" t="s">
        <v>4</v>
      </c>
      <c r="E6" s="9" t="s">
        <v>5</v>
      </c>
      <c r="F6" s="11" t="s">
        <v>6</v>
      </c>
      <c r="G6" s="12" t="s">
        <v>7</v>
      </c>
      <c r="H6" s="11" t="s">
        <v>8</v>
      </c>
      <c r="I6" s="12" t="s">
        <v>9</v>
      </c>
      <c r="J6" s="13" t="s">
        <v>10</v>
      </c>
      <c r="K6" s="130" t="s">
        <v>103</v>
      </c>
      <c r="L6" s="130" t="s">
        <v>11</v>
      </c>
      <c r="M6" s="130" t="s">
        <v>12</v>
      </c>
      <c r="N6" s="130" t="s">
        <v>13</v>
      </c>
      <c r="O6" s="130" t="s">
        <v>102</v>
      </c>
      <c r="P6" s="130" t="s">
        <v>104</v>
      </c>
    </row>
    <row r="7" spans="1:16" ht="12.75">
      <c r="A7" s="14"/>
      <c r="B7" s="15" t="s">
        <v>14</v>
      </c>
      <c r="C7" s="16"/>
      <c r="D7" s="17"/>
      <c r="E7" s="14"/>
      <c r="F7" s="17"/>
      <c r="G7" s="18"/>
      <c r="H7" s="19"/>
      <c r="I7" s="20"/>
      <c r="J7" s="21"/>
      <c r="K7" s="131"/>
      <c r="L7" s="131"/>
      <c r="M7" s="131"/>
      <c r="N7" s="131"/>
      <c r="O7" s="131"/>
      <c r="P7" s="131"/>
    </row>
    <row r="8" spans="1:16" ht="12.75">
      <c r="A8" s="22" t="s">
        <v>15</v>
      </c>
      <c r="B8" s="23" t="s">
        <v>16</v>
      </c>
      <c r="C8" s="24">
        <v>42</v>
      </c>
      <c r="D8" s="25">
        <v>40.7</v>
      </c>
      <c r="E8" s="26">
        <v>42</v>
      </c>
      <c r="F8" s="25">
        <v>30.65</v>
      </c>
      <c r="G8" s="27">
        <v>42</v>
      </c>
      <c r="H8" s="28">
        <v>27.85</v>
      </c>
      <c r="I8" s="29">
        <v>30</v>
      </c>
      <c r="J8" s="30">
        <v>20</v>
      </c>
      <c r="K8" s="31">
        <v>40</v>
      </c>
      <c r="L8" s="31">
        <v>40</v>
      </c>
      <c r="M8" s="31">
        <v>40</v>
      </c>
      <c r="N8" s="31">
        <v>40</v>
      </c>
      <c r="O8" s="31">
        <v>40</v>
      </c>
      <c r="P8" s="31">
        <v>40</v>
      </c>
    </row>
    <row r="9" spans="1:16" ht="12.75">
      <c r="A9" s="22" t="s">
        <v>17</v>
      </c>
      <c r="B9" s="23" t="s">
        <v>18</v>
      </c>
      <c r="C9" s="24">
        <v>2200</v>
      </c>
      <c r="D9" s="25">
        <v>2653.07</v>
      </c>
      <c r="E9" s="26">
        <v>2250</v>
      </c>
      <c r="F9" s="25">
        <v>2584.11</v>
      </c>
      <c r="G9" s="27">
        <v>2300</v>
      </c>
      <c r="H9" s="28">
        <v>2441.99</v>
      </c>
      <c r="I9" s="29">
        <v>2500</v>
      </c>
      <c r="J9" s="30">
        <v>2500</v>
      </c>
      <c r="K9" s="31">
        <v>2400</v>
      </c>
      <c r="L9" s="31">
        <v>2400</v>
      </c>
      <c r="M9" s="31">
        <v>2400</v>
      </c>
      <c r="N9" s="31">
        <v>2400</v>
      </c>
      <c r="O9" s="31">
        <v>2400</v>
      </c>
      <c r="P9" s="31">
        <v>2400</v>
      </c>
    </row>
    <row r="10" spans="1:16" ht="12.75">
      <c r="A10" s="22" t="s">
        <v>19</v>
      </c>
      <c r="B10" s="23" t="s">
        <v>20</v>
      </c>
      <c r="C10" s="24">
        <v>80</v>
      </c>
      <c r="D10" s="25">
        <v>92.42</v>
      </c>
      <c r="E10" s="26">
        <v>90</v>
      </c>
      <c r="F10" s="25">
        <v>53.94</v>
      </c>
      <c r="G10" s="27">
        <v>90</v>
      </c>
      <c r="H10" s="28">
        <v>47.11</v>
      </c>
      <c r="I10" s="29">
        <v>70</v>
      </c>
      <c r="J10" s="30">
        <v>50</v>
      </c>
      <c r="K10" s="31">
        <v>50</v>
      </c>
      <c r="L10" s="31">
        <v>50</v>
      </c>
      <c r="M10" s="31">
        <v>50</v>
      </c>
      <c r="N10" s="31">
        <v>50</v>
      </c>
      <c r="O10" s="31">
        <v>50</v>
      </c>
      <c r="P10" s="31">
        <v>50</v>
      </c>
    </row>
    <row r="11" spans="1:16" ht="12.75">
      <c r="A11" s="22" t="s">
        <v>21</v>
      </c>
      <c r="B11" s="23" t="s">
        <v>22</v>
      </c>
      <c r="C11" s="24">
        <v>3700</v>
      </c>
      <c r="D11" s="25">
        <v>7622.78</v>
      </c>
      <c r="E11" s="26">
        <v>4000</v>
      </c>
      <c r="F11" s="25">
        <v>7911.75</v>
      </c>
      <c r="G11" s="27">
        <v>6300</v>
      </c>
      <c r="H11" s="28">
        <v>4011.24</v>
      </c>
      <c r="I11" s="29">
        <v>5000</v>
      </c>
      <c r="J11" s="30">
        <v>4000</v>
      </c>
      <c r="K11" s="31">
        <v>4000</v>
      </c>
      <c r="L11" s="31">
        <v>4000</v>
      </c>
      <c r="M11" s="31">
        <v>4000</v>
      </c>
      <c r="N11" s="31">
        <v>4000</v>
      </c>
      <c r="O11" s="31">
        <v>4000</v>
      </c>
      <c r="P11" s="31">
        <v>4000</v>
      </c>
    </row>
    <row r="12" spans="1:16" ht="12" customHeight="1">
      <c r="A12" s="22" t="s">
        <v>23</v>
      </c>
      <c r="B12" s="23" t="s">
        <v>24</v>
      </c>
      <c r="C12" s="24">
        <v>30</v>
      </c>
      <c r="D12" s="25">
        <v>23.25</v>
      </c>
      <c r="E12" s="26">
        <v>30</v>
      </c>
      <c r="F12" s="25">
        <v>23.63</v>
      </c>
      <c r="G12" s="27">
        <v>10</v>
      </c>
      <c r="H12" s="28">
        <v>11.21</v>
      </c>
      <c r="I12" s="29">
        <v>10</v>
      </c>
      <c r="J12" s="30">
        <v>10</v>
      </c>
      <c r="K12" s="31">
        <v>10</v>
      </c>
      <c r="L12" s="31">
        <v>10</v>
      </c>
      <c r="M12" s="31">
        <v>10</v>
      </c>
      <c r="N12" s="31">
        <v>10</v>
      </c>
      <c r="O12" s="31">
        <v>10</v>
      </c>
      <c r="P12" s="31">
        <v>10</v>
      </c>
    </row>
    <row r="13" spans="1:16" ht="12.75">
      <c r="A13" s="22" t="s">
        <v>25</v>
      </c>
      <c r="B13" s="23" t="s">
        <v>26</v>
      </c>
      <c r="C13" s="24">
        <v>400</v>
      </c>
      <c r="D13" s="25">
        <v>574.2</v>
      </c>
      <c r="E13" s="26">
        <v>450</v>
      </c>
      <c r="F13" s="25">
        <v>397.1</v>
      </c>
      <c r="G13" s="27">
        <v>200</v>
      </c>
      <c r="H13" s="28">
        <v>169.48</v>
      </c>
      <c r="I13" s="29">
        <v>200</v>
      </c>
      <c r="J13" s="30">
        <v>150</v>
      </c>
      <c r="K13" s="31">
        <v>400</v>
      </c>
      <c r="L13" s="31">
        <v>400</v>
      </c>
      <c r="M13" s="31">
        <v>400</v>
      </c>
      <c r="N13" s="31">
        <v>400</v>
      </c>
      <c r="O13" s="31">
        <v>400</v>
      </c>
      <c r="P13" s="31">
        <v>400</v>
      </c>
    </row>
    <row r="14" spans="1:16" ht="12.75">
      <c r="A14" s="22" t="s">
        <v>27</v>
      </c>
      <c r="B14" s="23" t="s">
        <v>28</v>
      </c>
      <c r="C14" s="24">
        <v>3600</v>
      </c>
      <c r="D14" s="25">
        <v>5444.79</v>
      </c>
      <c r="E14" s="26">
        <v>4000</v>
      </c>
      <c r="F14" s="25">
        <v>5070.03</v>
      </c>
      <c r="G14" s="27">
        <v>4800</v>
      </c>
      <c r="H14" s="28">
        <v>5017.6</v>
      </c>
      <c r="I14" s="29">
        <v>6000</v>
      </c>
      <c r="J14" s="30">
        <v>8000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ht="12.75">
      <c r="A15" s="22" t="s">
        <v>29</v>
      </c>
      <c r="B15" s="32" t="s">
        <v>30</v>
      </c>
      <c r="C15" s="24">
        <v>11000</v>
      </c>
      <c r="D15" s="25">
        <v>13467.39</v>
      </c>
      <c r="E15" s="26">
        <v>11800</v>
      </c>
      <c r="F15" s="25">
        <v>11649.58</v>
      </c>
      <c r="G15" s="27">
        <v>12000</v>
      </c>
      <c r="H15" s="28">
        <v>9940.49</v>
      </c>
      <c r="I15" s="29">
        <v>11500</v>
      </c>
      <c r="J15" s="30">
        <v>10320</v>
      </c>
      <c r="K15" s="31">
        <v>8670</v>
      </c>
      <c r="L15" s="31">
        <v>8670</v>
      </c>
      <c r="M15" s="31">
        <v>8670</v>
      </c>
      <c r="N15" s="31">
        <v>8670</v>
      </c>
      <c r="O15" s="31">
        <v>8670</v>
      </c>
      <c r="P15" s="31">
        <v>8670</v>
      </c>
    </row>
    <row r="16" spans="1:16" ht="13.5" thickBot="1">
      <c r="A16" s="33" t="s">
        <v>31</v>
      </c>
      <c r="B16" s="23" t="s">
        <v>32</v>
      </c>
      <c r="C16" s="34">
        <v>16500</v>
      </c>
      <c r="D16" s="25">
        <v>18614.64</v>
      </c>
      <c r="E16" s="26">
        <v>16500</v>
      </c>
      <c r="F16" s="25">
        <v>20935.73</v>
      </c>
      <c r="G16" s="27">
        <v>16500</v>
      </c>
      <c r="H16" s="28">
        <v>30689.06</v>
      </c>
      <c r="I16" s="29">
        <v>33000</v>
      </c>
      <c r="J16" s="30">
        <v>31690</v>
      </c>
      <c r="K16" s="31">
        <v>36000</v>
      </c>
      <c r="L16" s="31">
        <v>37000</v>
      </c>
      <c r="M16" s="31">
        <v>37000</v>
      </c>
      <c r="N16" s="31">
        <v>37000</v>
      </c>
      <c r="O16" s="31">
        <v>37000</v>
      </c>
      <c r="P16" s="31">
        <v>37000</v>
      </c>
    </row>
    <row r="17" spans="1:16" ht="13.5" thickBot="1">
      <c r="A17" s="35"/>
      <c r="B17" s="36" t="s">
        <v>33</v>
      </c>
      <c r="C17" s="37" t="e">
        <f>SUM(C8+C9+C10+C11+C12+C13+C14+#REF!+C15+C16)</f>
        <v>#REF!</v>
      </c>
      <c r="D17" s="38" t="e">
        <f>SUM(D8+D9+D10+D11+D12+D13+D14+#REF!+D15+D16)</f>
        <v>#REF!</v>
      </c>
      <c r="E17" s="39" t="e">
        <f>SUM(E8+E9+E10+E11+E12+E13+E14+#REF!+E15+E16)</f>
        <v>#REF!</v>
      </c>
      <c r="F17" s="38" t="e">
        <f>SUM(F8+F9+F10+F11+F12+F13+F14+#REF!+F15+F16)</f>
        <v>#REF!</v>
      </c>
      <c r="G17" s="39" t="e">
        <f>SUM(G8+G9+G10+G11+G12+G13+G14+#REF!+G15+G16)</f>
        <v>#REF!</v>
      </c>
      <c r="H17" s="40" t="e">
        <f>SUM(H8+H9+H10+H11+H12+H13+H14+#REF!+H15+H16)</f>
        <v>#REF!</v>
      </c>
      <c r="I17" s="41" t="e">
        <f>SUM(I8+I9+I10+I11+I12+I13+I14+#REF!+I15+I16)</f>
        <v>#REF!</v>
      </c>
      <c r="J17" s="42" t="e">
        <f>SUM(J8+J9+J10+J11+J12+J13+J14+#REF!+J15+J16)</f>
        <v>#REF!</v>
      </c>
      <c r="K17" s="43">
        <f aca="true" t="shared" si="0" ref="K17:P17">SUM(K8+K9+K10+K11+K12+K13+K14+K15+K16)</f>
        <v>51570</v>
      </c>
      <c r="L17" s="43">
        <f t="shared" si="0"/>
        <v>52570</v>
      </c>
      <c r="M17" s="43">
        <f t="shared" si="0"/>
        <v>52570</v>
      </c>
      <c r="N17" s="43">
        <f t="shared" si="0"/>
        <v>52570</v>
      </c>
      <c r="O17" s="43">
        <f t="shared" si="0"/>
        <v>52570</v>
      </c>
      <c r="P17" s="43">
        <f t="shared" si="0"/>
        <v>52570</v>
      </c>
    </row>
    <row r="18" spans="1:16" ht="12.75">
      <c r="A18" s="14"/>
      <c r="B18" s="44" t="s">
        <v>34</v>
      </c>
      <c r="C18" s="45"/>
      <c r="D18" s="46"/>
      <c r="E18" s="47"/>
      <c r="F18" s="46"/>
      <c r="G18" s="48"/>
      <c r="H18" s="49"/>
      <c r="I18" s="50"/>
      <c r="J18" s="51"/>
      <c r="K18" s="52"/>
      <c r="L18" s="52"/>
      <c r="M18" s="52"/>
      <c r="N18" s="52"/>
      <c r="O18" s="52"/>
      <c r="P18" s="52"/>
    </row>
    <row r="19" spans="1:16" ht="12.75">
      <c r="A19" s="22" t="s">
        <v>35</v>
      </c>
      <c r="B19" s="23" t="s">
        <v>36</v>
      </c>
      <c r="C19" s="53"/>
      <c r="D19" s="54"/>
      <c r="E19" s="55"/>
      <c r="F19" s="54"/>
      <c r="G19" s="56"/>
      <c r="H19" s="57"/>
      <c r="I19" s="58"/>
      <c r="J19" s="59"/>
      <c r="K19" s="60"/>
      <c r="L19" s="60"/>
      <c r="M19" s="60"/>
      <c r="N19" s="60"/>
      <c r="O19" s="60"/>
      <c r="P19" s="60"/>
    </row>
    <row r="20" spans="1:16" ht="12.75">
      <c r="A20" s="22"/>
      <c r="B20" s="23" t="s">
        <v>37</v>
      </c>
      <c r="C20" s="61">
        <v>60</v>
      </c>
      <c r="D20" s="25">
        <v>1.38</v>
      </c>
      <c r="E20" s="26">
        <v>60</v>
      </c>
      <c r="F20" s="25">
        <v>1.26</v>
      </c>
      <c r="G20" s="27">
        <v>40</v>
      </c>
      <c r="H20" s="28">
        <v>1.26</v>
      </c>
      <c r="I20" s="29">
        <v>0</v>
      </c>
      <c r="J20" s="30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ht="12.75" hidden="1">
      <c r="A21" s="22"/>
      <c r="B21" s="23" t="s">
        <v>38</v>
      </c>
      <c r="C21" s="61"/>
      <c r="D21" s="25">
        <v>6116.91</v>
      </c>
      <c r="E21" s="26"/>
      <c r="F21" s="25">
        <v>495.39</v>
      </c>
      <c r="G21" s="27"/>
      <c r="H21" s="28">
        <v>199.01</v>
      </c>
      <c r="I21" s="29"/>
      <c r="J21" s="30"/>
      <c r="K21" s="31"/>
      <c r="L21" s="31"/>
      <c r="M21" s="31"/>
      <c r="N21" s="31"/>
      <c r="O21" s="31"/>
      <c r="P21" s="31"/>
    </row>
    <row r="22" spans="1:16" ht="12.75">
      <c r="A22" s="22" t="s">
        <v>39</v>
      </c>
      <c r="B22" s="23" t="s">
        <v>40</v>
      </c>
      <c r="C22" s="61">
        <v>1000</v>
      </c>
      <c r="D22" s="25">
        <v>3066.09</v>
      </c>
      <c r="E22" s="26">
        <v>1200</v>
      </c>
      <c r="F22" s="25">
        <v>2618.25</v>
      </c>
      <c r="G22" s="27">
        <v>1500</v>
      </c>
      <c r="H22" s="28">
        <v>1516.5</v>
      </c>
      <c r="I22" s="31">
        <v>1600</v>
      </c>
      <c r="J22" s="30">
        <v>1465</v>
      </c>
      <c r="K22" s="31">
        <v>400</v>
      </c>
      <c r="L22" s="31">
        <v>200</v>
      </c>
      <c r="M22" s="31">
        <v>200</v>
      </c>
      <c r="N22" s="31">
        <v>200</v>
      </c>
      <c r="O22" s="31">
        <v>200</v>
      </c>
      <c r="P22" s="31">
        <v>200</v>
      </c>
    </row>
    <row r="23" spans="1:16" ht="12.75">
      <c r="A23" s="22" t="s">
        <v>41</v>
      </c>
      <c r="B23" s="23" t="s">
        <v>42</v>
      </c>
      <c r="C23" s="61">
        <v>1000</v>
      </c>
      <c r="D23" s="25">
        <v>775.72</v>
      </c>
      <c r="E23" s="26">
        <v>1000</v>
      </c>
      <c r="F23" s="25">
        <v>450.83</v>
      </c>
      <c r="G23" s="27">
        <v>700</v>
      </c>
      <c r="H23" s="28">
        <v>635.64</v>
      </c>
      <c r="I23" s="29">
        <v>610</v>
      </c>
      <c r="J23" s="30">
        <v>535</v>
      </c>
      <c r="K23" s="31">
        <v>555</v>
      </c>
      <c r="L23" s="31">
        <v>520</v>
      </c>
      <c r="M23" s="31">
        <v>520</v>
      </c>
      <c r="N23" s="31">
        <v>520</v>
      </c>
      <c r="O23" s="31">
        <v>520</v>
      </c>
      <c r="P23" s="31">
        <v>520</v>
      </c>
    </row>
    <row r="24" spans="1:16" ht="12.75" hidden="1">
      <c r="A24" s="22"/>
      <c r="B24" s="23" t="s">
        <v>43</v>
      </c>
      <c r="C24" s="61"/>
      <c r="D24" s="25">
        <v>2092.78</v>
      </c>
      <c r="E24" s="26"/>
      <c r="F24" s="25">
        <v>2623.84</v>
      </c>
      <c r="G24" s="27"/>
      <c r="H24" s="28">
        <v>-489.34</v>
      </c>
      <c r="I24" s="31"/>
      <c r="J24" s="30"/>
      <c r="K24" s="31"/>
      <c r="L24" s="31"/>
      <c r="M24" s="31"/>
      <c r="N24" s="31"/>
      <c r="O24" s="31"/>
      <c r="P24" s="31"/>
    </row>
    <row r="25" spans="1:16" ht="12.75" hidden="1">
      <c r="A25" s="22"/>
      <c r="B25" s="23" t="s">
        <v>44</v>
      </c>
      <c r="C25" s="61"/>
      <c r="D25" s="25"/>
      <c r="E25" s="26"/>
      <c r="F25" s="25">
        <v>443.79</v>
      </c>
      <c r="G25" s="27"/>
      <c r="H25" s="28"/>
      <c r="I25" s="31"/>
      <c r="J25" s="30"/>
      <c r="K25" s="31"/>
      <c r="L25" s="31"/>
      <c r="M25" s="31"/>
      <c r="N25" s="31"/>
      <c r="O25" s="31"/>
      <c r="P25" s="31"/>
    </row>
    <row r="26" spans="1:16" ht="12.75" hidden="1">
      <c r="A26" s="22"/>
      <c r="B26" s="23" t="s">
        <v>45</v>
      </c>
      <c r="C26" s="61"/>
      <c r="D26" s="25">
        <v>16</v>
      </c>
      <c r="E26" s="26"/>
      <c r="F26" s="25">
        <v>247.99</v>
      </c>
      <c r="G26" s="27"/>
      <c r="H26" s="28">
        <v>1933.61</v>
      </c>
      <c r="I26" s="29"/>
      <c r="J26" s="30"/>
      <c r="K26" s="31"/>
      <c r="L26" s="31"/>
      <c r="M26" s="31"/>
      <c r="N26" s="31"/>
      <c r="O26" s="31"/>
      <c r="P26" s="31"/>
    </row>
    <row r="27" spans="1:16" ht="12.75" hidden="1">
      <c r="A27" s="22"/>
      <c r="B27" s="23" t="s">
        <v>46</v>
      </c>
      <c r="C27" s="61"/>
      <c r="D27" s="25">
        <v>2500</v>
      </c>
      <c r="E27" s="26"/>
      <c r="F27" s="25">
        <v>35</v>
      </c>
      <c r="G27" s="27"/>
      <c r="H27" s="28"/>
      <c r="I27" s="29"/>
      <c r="J27" s="30"/>
      <c r="K27" s="31"/>
      <c r="L27" s="31"/>
      <c r="M27" s="31"/>
      <c r="N27" s="31"/>
      <c r="O27" s="31"/>
      <c r="P27" s="31"/>
    </row>
    <row r="28" spans="1:16" ht="12.75" hidden="1">
      <c r="A28" s="22"/>
      <c r="B28" s="23" t="s">
        <v>47</v>
      </c>
      <c r="C28" s="61"/>
      <c r="D28" s="25">
        <v>92.63</v>
      </c>
      <c r="E28" s="26"/>
      <c r="F28" s="25">
        <v>259.1</v>
      </c>
      <c r="G28" s="27"/>
      <c r="H28" s="28">
        <v>402.05</v>
      </c>
      <c r="I28" s="29"/>
      <c r="J28" s="30"/>
      <c r="K28" s="31"/>
      <c r="L28" s="31"/>
      <c r="M28" s="31"/>
      <c r="N28" s="31"/>
      <c r="O28" s="31"/>
      <c r="P28" s="31"/>
    </row>
    <row r="29" spans="1:16" ht="13.5" thickBot="1">
      <c r="A29" s="33" t="s">
        <v>48</v>
      </c>
      <c r="B29" s="23" t="s">
        <v>49</v>
      </c>
      <c r="C29" s="61">
        <v>1500</v>
      </c>
      <c r="D29" s="25">
        <v>1204.02</v>
      </c>
      <c r="E29" s="26">
        <v>1500</v>
      </c>
      <c r="F29" s="25">
        <v>2100.07</v>
      </c>
      <c r="G29" s="27">
        <v>1500</v>
      </c>
      <c r="H29" s="28">
        <v>1935.9</v>
      </c>
      <c r="I29" s="29">
        <v>2490</v>
      </c>
      <c r="J29" s="30">
        <v>2500</v>
      </c>
      <c r="K29" s="31">
        <v>2700</v>
      </c>
      <c r="L29" s="31">
        <v>2630</v>
      </c>
      <c r="M29" s="31">
        <v>2630</v>
      </c>
      <c r="N29" s="31">
        <v>2630</v>
      </c>
      <c r="O29" s="31">
        <v>2630</v>
      </c>
      <c r="P29" s="31">
        <v>2630</v>
      </c>
    </row>
    <row r="30" spans="1:16" ht="13.5" thickBot="1">
      <c r="A30" s="35"/>
      <c r="B30" s="36" t="s">
        <v>50</v>
      </c>
      <c r="C30" s="37">
        <f>C20+C21+C22+C23+C24+C26+C27+C28+C29</f>
        <v>3560</v>
      </c>
      <c r="D30" s="38">
        <f>D20+D21+D22+D23+D24+D26+D27+D28+D29</f>
        <v>15865.53</v>
      </c>
      <c r="E30" s="39">
        <f>E20+E21+E22+E23+E24+E26+E27+E28+E29</f>
        <v>3760</v>
      </c>
      <c r="F30" s="38">
        <f>SUM(F20:F29)</f>
        <v>9275.52</v>
      </c>
      <c r="G30" s="39">
        <f>SUM(G20:G29)</f>
        <v>3740</v>
      </c>
      <c r="H30" s="40">
        <f>SUM(H20:H29)</f>
        <v>6134.629999999999</v>
      </c>
      <c r="I30" s="41">
        <f>SUM(I20:I29)</f>
        <v>4700</v>
      </c>
      <c r="J30" s="42">
        <f>SUM(J20:J29)</f>
        <v>4500</v>
      </c>
      <c r="K30" s="43">
        <f aca="true" t="shared" si="1" ref="K30:P30">SUM(K20:K29)</f>
        <v>3655</v>
      </c>
      <c r="L30" s="43">
        <f t="shared" si="1"/>
        <v>3350</v>
      </c>
      <c r="M30" s="43">
        <f t="shared" si="1"/>
        <v>3350</v>
      </c>
      <c r="N30" s="43">
        <f t="shared" si="1"/>
        <v>3350</v>
      </c>
      <c r="O30" s="43">
        <f t="shared" si="1"/>
        <v>3350</v>
      </c>
      <c r="P30" s="43">
        <f t="shared" si="1"/>
        <v>3350</v>
      </c>
    </row>
    <row r="31" spans="1:16" ht="13.5" thickBot="1">
      <c r="A31" s="62"/>
      <c r="B31" s="44" t="s">
        <v>51</v>
      </c>
      <c r="C31" s="53"/>
      <c r="D31" s="54"/>
      <c r="E31" s="55"/>
      <c r="F31" s="54"/>
      <c r="G31" s="56"/>
      <c r="H31" s="63"/>
      <c r="I31" s="56"/>
      <c r="J31" s="64"/>
      <c r="K31" s="65"/>
      <c r="L31" s="65"/>
      <c r="M31" s="65"/>
      <c r="N31" s="65"/>
      <c r="O31" s="65"/>
      <c r="P31" s="65"/>
    </row>
    <row r="32" spans="1:16" ht="13.5" thickBot="1">
      <c r="A32" s="66" t="s">
        <v>52</v>
      </c>
      <c r="B32" s="67" t="s">
        <v>53</v>
      </c>
      <c r="C32" s="61">
        <v>120</v>
      </c>
      <c r="D32" s="25">
        <v>153</v>
      </c>
      <c r="E32" s="26">
        <v>120</v>
      </c>
      <c r="F32" s="25">
        <v>220</v>
      </c>
      <c r="G32" s="27">
        <v>50</v>
      </c>
      <c r="H32" s="28">
        <v>50</v>
      </c>
      <c r="I32" s="29">
        <v>0</v>
      </c>
      <c r="J32" s="30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ht="13.5" thickBot="1">
      <c r="A33" s="35"/>
      <c r="B33" s="36" t="s">
        <v>54</v>
      </c>
      <c r="C33" s="39">
        <f aca="true" t="shared" si="2" ref="C33:J33">C32</f>
        <v>120</v>
      </c>
      <c r="D33" s="38">
        <f t="shared" si="2"/>
        <v>153</v>
      </c>
      <c r="E33" s="39">
        <f t="shared" si="2"/>
        <v>120</v>
      </c>
      <c r="F33" s="38">
        <f t="shared" si="2"/>
        <v>220</v>
      </c>
      <c r="G33" s="39">
        <f t="shared" si="2"/>
        <v>50</v>
      </c>
      <c r="H33" s="40">
        <f t="shared" si="2"/>
        <v>50</v>
      </c>
      <c r="I33" s="41">
        <f t="shared" si="2"/>
        <v>0</v>
      </c>
      <c r="J33" s="42">
        <f t="shared" si="2"/>
        <v>0</v>
      </c>
      <c r="K33" s="43">
        <f aca="true" t="shared" si="3" ref="K33:P33">K32</f>
        <v>0</v>
      </c>
      <c r="L33" s="43">
        <f t="shared" si="3"/>
        <v>0</v>
      </c>
      <c r="M33" s="43">
        <f t="shared" si="3"/>
        <v>0</v>
      </c>
      <c r="N33" s="43">
        <f t="shared" si="3"/>
        <v>0</v>
      </c>
      <c r="O33" s="43">
        <f t="shared" si="3"/>
        <v>0</v>
      </c>
      <c r="P33" s="43">
        <f t="shared" si="3"/>
        <v>0</v>
      </c>
    </row>
    <row r="34" spans="1:16" ht="14.25" thickBot="1">
      <c r="A34" s="62"/>
      <c r="B34" s="68" t="s">
        <v>55</v>
      </c>
      <c r="C34" s="69" t="e">
        <f aca="true" t="shared" si="4" ref="C34:J34">SUM(C17+C30+C33)</f>
        <v>#REF!</v>
      </c>
      <c r="D34" s="70" t="e">
        <f t="shared" si="4"/>
        <v>#REF!</v>
      </c>
      <c r="E34" s="71" t="e">
        <f t="shared" si="4"/>
        <v>#REF!</v>
      </c>
      <c r="F34" s="70" t="e">
        <f t="shared" si="4"/>
        <v>#REF!</v>
      </c>
      <c r="G34" s="71" t="e">
        <f t="shared" si="4"/>
        <v>#REF!</v>
      </c>
      <c r="H34" s="72" t="e">
        <f t="shared" si="4"/>
        <v>#REF!</v>
      </c>
      <c r="I34" s="73" t="e">
        <f t="shared" si="4"/>
        <v>#REF!</v>
      </c>
      <c r="J34" s="74" t="e">
        <f t="shared" si="4"/>
        <v>#REF!</v>
      </c>
      <c r="K34" s="75">
        <f aca="true" t="shared" si="5" ref="K34:P34">SUM(K17+K30+K33)</f>
        <v>55225</v>
      </c>
      <c r="L34" s="75">
        <f t="shared" si="5"/>
        <v>55920</v>
      </c>
      <c r="M34" s="75">
        <f t="shared" si="5"/>
        <v>55920</v>
      </c>
      <c r="N34" s="75">
        <f t="shared" si="5"/>
        <v>55920</v>
      </c>
      <c r="O34" s="75">
        <f t="shared" si="5"/>
        <v>55920</v>
      </c>
      <c r="P34" s="75">
        <f t="shared" si="5"/>
        <v>55920</v>
      </c>
    </row>
    <row r="35" spans="1:16" ht="12.75">
      <c r="A35" s="14"/>
      <c r="B35" s="44" t="s">
        <v>56</v>
      </c>
      <c r="C35" s="45"/>
      <c r="D35" s="46"/>
      <c r="E35" s="47"/>
      <c r="F35" s="46"/>
      <c r="G35" s="48"/>
      <c r="H35" s="49"/>
      <c r="I35" s="50"/>
      <c r="J35" s="51"/>
      <c r="K35" s="52"/>
      <c r="L35" s="52"/>
      <c r="M35" s="52"/>
      <c r="N35" s="52"/>
      <c r="O35" s="52"/>
      <c r="P35" s="52"/>
    </row>
    <row r="36" spans="1:16" ht="12.75">
      <c r="A36" s="55"/>
      <c r="B36" s="44" t="s">
        <v>57</v>
      </c>
      <c r="C36" s="53"/>
      <c r="D36" s="54"/>
      <c r="E36" s="55"/>
      <c r="F36" s="54"/>
      <c r="G36" s="56"/>
      <c r="H36" s="57"/>
      <c r="I36" s="58"/>
      <c r="J36" s="59"/>
      <c r="K36" s="60"/>
      <c r="L36" s="60"/>
      <c r="M36" s="60"/>
      <c r="N36" s="60"/>
      <c r="O36" s="60"/>
      <c r="P36" s="60"/>
    </row>
    <row r="37" spans="1:16" ht="12.75">
      <c r="A37" s="22" t="s">
        <v>58</v>
      </c>
      <c r="B37" s="23" t="s">
        <v>59</v>
      </c>
      <c r="C37" s="61">
        <v>29080</v>
      </c>
      <c r="D37" s="25">
        <v>29080</v>
      </c>
      <c r="E37" s="26">
        <v>30324</v>
      </c>
      <c r="F37" s="25">
        <v>28000</v>
      </c>
      <c r="G37" s="27">
        <v>48973</v>
      </c>
      <c r="H37" s="28">
        <v>48973</v>
      </c>
      <c r="I37" s="29">
        <v>42840</v>
      </c>
      <c r="J37" s="30">
        <v>38556</v>
      </c>
      <c r="K37" s="31">
        <v>41482</v>
      </c>
      <c r="L37" s="31">
        <v>39185</v>
      </c>
      <c r="M37" s="31">
        <v>39185</v>
      </c>
      <c r="N37" s="31">
        <v>39185</v>
      </c>
      <c r="O37" s="31">
        <v>39185</v>
      </c>
      <c r="P37" s="31">
        <v>39185</v>
      </c>
    </row>
    <row r="38" spans="1:16" ht="12.75" hidden="1">
      <c r="A38" s="22"/>
      <c r="B38" s="23" t="s">
        <v>60</v>
      </c>
      <c r="C38" s="61"/>
      <c r="D38" s="25">
        <v>8220.06</v>
      </c>
      <c r="E38" s="26"/>
      <c r="F38" s="25">
        <v>9715.98</v>
      </c>
      <c r="G38" s="27"/>
      <c r="H38" s="28">
        <v>8784.06</v>
      </c>
      <c r="I38" s="29"/>
      <c r="J38" s="30"/>
      <c r="K38" s="31"/>
      <c r="L38" s="31"/>
      <c r="M38" s="31"/>
      <c r="N38" s="31"/>
      <c r="O38" s="31"/>
      <c r="P38" s="31"/>
    </row>
    <row r="39" spans="1:16" ht="12.75" hidden="1">
      <c r="A39" s="22"/>
      <c r="B39" s="23" t="s">
        <v>61</v>
      </c>
      <c r="C39" s="61"/>
      <c r="D39" s="25">
        <v>55838</v>
      </c>
      <c r="E39" s="26"/>
      <c r="F39" s="25">
        <v>62696.13</v>
      </c>
      <c r="G39" s="27"/>
      <c r="H39" s="28">
        <v>68282.22</v>
      </c>
      <c r="I39" s="29"/>
      <c r="J39" s="30"/>
      <c r="K39" s="31"/>
      <c r="L39" s="31"/>
      <c r="M39" s="31"/>
      <c r="N39" s="31"/>
      <c r="O39" s="31"/>
      <c r="P39" s="31"/>
    </row>
    <row r="40" spans="1:16" ht="12.75">
      <c r="A40" s="22" t="s">
        <v>62</v>
      </c>
      <c r="B40" s="23" t="s">
        <v>63</v>
      </c>
      <c r="C40" s="61">
        <v>138541</v>
      </c>
      <c r="D40" s="25">
        <v>343164.49</v>
      </c>
      <c r="E40" s="26">
        <v>146386</v>
      </c>
      <c r="F40" s="25">
        <v>163437.27</v>
      </c>
      <c r="G40" s="27">
        <v>141559</v>
      </c>
      <c r="H40" s="28">
        <v>155696.22</v>
      </c>
      <c r="I40" s="29">
        <v>144432</v>
      </c>
      <c r="J40" s="30">
        <v>185708</v>
      </c>
      <c r="K40" s="31">
        <v>201622</v>
      </c>
      <c r="L40" s="31">
        <v>194046</v>
      </c>
      <c r="M40" s="31">
        <v>194046</v>
      </c>
      <c r="N40" s="31">
        <v>194046</v>
      </c>
      <c r="O40" s="31">
        <v>194046</v>
      </c>
      <c r="P40" s="31">
        <v>194046</v>
      </c>
    </row>
    <row r="41" spans="1:16" ht="12.75" hidden="1">
      <c r="A41" s="22"/>
      <c r="B41" s="23" t="s">
        <v>64</v>
      </c>
      <c r="C41" s="61"/>
      <c r="D41" s="25">
        <v>604.97</v>
      </c>
      <c r="E41" s="26"/>
      <c r="F41" s="25">
        <v>1844.5</v>
      </c>
      <c r="G41" s="27"/>
      <c r="H41" s="28">
        <v>668.38</v>
      </c>
      <c r="I41" s="29"/>
      <c r="J41" s="30"/>
      <c r="K41" s="31"/>
      <c r="L41" s="31"/>
      <c r="M41" s="31"/>
      <c r="N41" s="31"/>
      <c r="O41" s="31"/>
      <c r="P41" s="31"/>
    </row>
    <row r="42" spans="1:16" ht="12.75" hidden="1">
      <c r="A42" s="22"/>
      <c r="B42" s="23" t="s">
        <v>65</v>
      </c>
      <c r="C42" s="61"/>
      <c r="D42" s="25">
        <v>-82.81</v>
      </c>
      <c r="E42" s="26"/>
      <c r="F42" s="25">
        <v>-77.95</v>
      </c>
      <c r="G42" s="27"/>
      <c r="H42" s="28"/>
      <c r="I42" s="29"/>
      <c r="J42" s="30"/>
      <c r="K42" s="31"/>
      <c r="L42" s="31"/>
      <c r="M42" s="31"/>
      <c r="N42" s="31"/>
      <c r="O42" s="31"/>
      <c r="P42" s="31"/>
    </row>
    <row r="43" spans="1:16" ht="12.75" hidden="1">
      <c r="A43" s="22"/>
      <c r="B43" s="23" t="s">
        <v>66</v>
      </c>
      <c r="C43" s="61"/>
      <c r="D43" s="25"/>
      <c r="E43" s="26"/>
      <c r="F43" s="25">
        <v>7000</v>
      </c>
      <c r="G43" s="27"/>
      <c r="H43" s="28"/>
      <c r="I43" s="29"/>
      <c r="J43" s="30"/>
      <c r="K43" s="31"/>
      <c r="L43" s="31"/>
      <c r="M43" s="31"/>
      <c r="N43" s="31"/>
      <c r="O43" s="31"/>
      <c r="P43" s="31"/>
    </row>
    <row r="44" spans="1:16" ht="12.75" hidden="1">
      <c r="A44" s="22"/>
      <c r="B44" s="23" t="s">
        <v>67</v>
      </c>
      <c r="C44" s="61"/>
      <c r="D44" s="25">
        <v>53500</v>
      </c>
      <c r="E44" s="26"/>
      <c r="F44" s="25">
        <v>57000</v>
      </c>
      <c r="G44" s="27"/>
      <c r="H44" s="28">
        <v>37891</v>
      </c>
      <c r="I44" s="29"/>
      <c r="J44" s="30"/>
      <c r="K44" s="31"/>
      <c r="L44" s="31"/>
      <c r="M44" s="31"/>
      <c r="N44" s="31"/>
      <c r="O44" s="31"/>
      <c r="P44" s="31"/>
    </row>
    <row r="45" spans="1:16" ht="12.75" hidden="1">
      <c r="A45" s="22"/>
      <c r="B45" s="23" t="s">
        <v>68</v>
      </c>
      <c r="C45" s="61"/>
      <c r="D45" s="25">
        <v>2617.9</v>
      </c>
      <c r="E45" s="26"/>
      <c r="F45" s="25"/>
      <c r="G45" s="27"/>
      <c r="H45" s="28">
        <v>341</v>
      </c>
      <c r="I45" s="29"/>
      <c r="J45" s="30"/>
      <c r="K45" s="31"/>
      <c r="L45" s="31"/>
      <c r="M45" s="31"/>
      <c r="N45" s="31"/>
      <c r="O45" s="31"/>
      <c r="P45" s="31"/>
    </row>
    <row r="46" spans="1:16" ht="12.75" hidden="1">
      <c r="A46" s="22"/>
      <c r="B46" s="23" t="s">
        <v>69</v>
      </c>
      <c r="C46" s="61"/>
      <c r="D46" s="25">
        <v>4900.5</v>
      </c>
      <c r="E46" s="26"/>
      <c r="F46" s="25">
        <v>50712.29</v>
      </c>
      <c r="G46" s="27"/>
      <c r="H46" s="28">
        <v>27191.12</v>
      </c>
      <c r="I46" s="29"/>
      <c r="J46" s="30"/>
      <c r="K46" s="31"/>
      <c r="L46" s="31"/>
      <c r="M46" s="31"/>
      <c r="N46" s="31"/>
      <c r="O46" s="31"/>
      <c r="P46" s="31"/>
    </row>
    <row r="47" spans="1:16" ht="12.75" hidden="1">
      <c r="A47" s="22"/>
      <c r="B47" s="23" t="s">
        <v>70</v>
      </c>
      <c r="C47" s="61"/>
      <c r="D47" s="25">
        <v>10000</v>
      </c>
      <c r="E47" s="26"/>
      <c r="F47" s="76"/>
      <c r="G47" s="77"/>
      <c r="H47" s="28"/>
      <c r="I47" s="29"/>
      <c r="J47" s="30"/>
      <c r="K47" s="31"/>
      <c r="L47" s="31"/>
      <c r="M47" s="31"/>
      <c r="N47" s="31"/>
      <c r="O47" s="31"/>
      <c r="P47" s="31"/>
    </row>
    <row r="48" spans="1:16" ht="12.75">
      <c r="A48" s="22"/>
      <c r="B48" s="78" t="s">
        <v>71</v>
      </c>
      <c r="C48" s="61"/>
      <c r="D48" s="25"/>
      <c r="E48" s="26"/>
      <c r="F48" s="76"/>
      <c r="G48" s="77"/>
      <c r="H48" s="28"/>
      <c r="I48" s="29"/>
      <c r="J48" s="30"/>
      <c r="K48" s="31"/>
      <c r="L48" s="31"/>
      <c r="M48" s="31"/>
      <c r="N48" s="31"/>
      <c r="O48" s="31"/>
      <c r="P48" s="31"/>
    </row>
    <row r="49" spans="1:16" ht="12.75">
      <c r="A49" s="22"/>
      <c r="B49" s="23" t="s">
        <v>72</v>
      </c>
      <c r="C49" s="61"/>
      <c r="D49" s="25"/>
      <c r="E49" s="26"/>
      <c r="F49" s="76"/>
      <c r="G49" s="77"/>
      <c r="H49" s="28"/>
      <c r="I49" s="29"/>
      <c r="J49" s="30"/>
      <c r="K49" s="31">
        <v>215800</v>
      </c>
      <c r="L49" s="31">
        <v>115800</v>
      </c>
      <c r="M49" s="31">
        <v>50800</v>
      </c>
      <c r="N49" s="31">
        <v>50800</v>
      </c>
      <c r="O49" s="31">
        <v>50800</v>
      </c>
      <c r="P49" s="31">
        <v>50800</v>
      </c>
    </row>
    <row r="50" spans="1:18" ht="13.5" thickBot="1">
      <c r="A50" s="33" t="s">
        <v>73</v>
      </c>
      <c r="B50" s="79" t="s">
        <v>74</v>
      </c>
      <c r="C50" s="80">
        <v>135045.9</v>
      </c>
      <c r="D50" s="81">
        <v>166859.63</v>
      </c>
      <c r="E50" s="82">
        <v>19073.8</v>
      </c>
      <c r="F50" s="81">
        <v>243609.33</v>
      </c>
      <c r="G50" s="83">
        <v>109027</v>
      </c>
      <c r="H50" s="84">
        <v>588826.7</v>
      </c>
      <c r="I50" s="85">
        <v>73581</v>
      </c>
      <c r="J50" s="86">
        <v>38406.5</v>
      </c>
      <c r="K50" s="87">
        <v>56553.9</v>
      </c>
      <c r="L50" s="87">
        <v>56600</v>
      </c>
      <c r="M50" s="87">
        <v>0</v>
      </c>
      <c r="N50" s="87">
        <v>0</v>
      </c>
      <c r="O50" s="87">
        <v>0</v>
      </c>
      <c r="P50" s="87">
        <v>0</v>
      </c>
      <c r="Q50" s="61"/>
      <c r="R50" s="129"/>
    </row>
    <row r="51" spans="1:16" ht="13.5" thickBot="1">
      <c r="A51" s="35"/>
      <c r="B51" s="88" t="s">
        <v>75</v>
      </c>
      <c r="C51" s="89">
        <f aca="true" t="shared" si="6" ref="C51:P51">SUM(C37:C50)</f>
        <v>302666.9</v>
      </c>
      <c r="D51" s="90">
        <f t="shared" si="6"/>
        <v>674702.74</v>
      </c>
      <c r="E51" s="91">
        <f t="shared" si="6"/>
        <v>195783.8</v>
      </c>
      <c r="F51" s="90">
        <f t="shared" si="6"/>
        <v>623937.5499999999</v>
      </c>
      <c r="G51" s="91">
        <f t="shared" si="6"/>
        <v>299559</v>
      </c>
      <c r="H51" s="92">
        <f t="shared" si="6"/>
        <v>936653.7</v>
      </c>
      <c r="I51" s="93">
        <f t="shared" si="6"/>
        <v>260853</v>
      </c>
      <c r="J51" s="94">
        <f t="shared" si="6"/>
        <v>262670.5</v>
      </c>
      <c r="K51" s="95">
        <f t="shared" si="6"/>
        <v>515457.9</v>
      </c>
      <c r="L51" s="95">
        <f t="shared" si="6"/>
        <v>405631</v>
      </c>
      <c r="M51" s="95">
        <f t="shared" si="6"/>
        <v>284031</v>
      </c>
      <c r="N51" s="95">
        <f t="shared" si="6"/>
        <v>284031</v>
      </c>
      <c r="O51" s="95">
        <f t="shared" si="6"/>
        <v>284031</v>
      </c>
      <c r="P51" s="95">
        <f t="shared" si="6"/>
        <v>284031</v>
      </c>
    </row>
    <row r="52" spans="1:16" ht="24.75" customHeight="1" thickBot="1">
      <c r="A52" s="35"/>
      <c r="B52" s="96" t="s">
        <v>76</v>
      </c>
      <c r="C52" s="97" t="e">
        <f aca="true" t="shared" si="7" ref="C52:P52">SUM(C34+C51)</f>
        <v>#REF!</v>
      </c>
      <c r="D52" s="98" t="e">
        <f t="shared" si="7"/>
        <v>#REF!</v>
      </c>
      <c r="E52" s="99" t="e">
        <f t="shared" si="7"/>
        <v>#REF!</v>
      </c>
      <c r="F52" s="98" t="e">
        <f t="shared" si="7"/>
        <v>#REF!</v>
      </c>
      <c r="G52" s="99" t="e">
        <f t="shared" si="7"/>
        <v>#REF!</v>
      </c>
      <c r="H52" s="100" t="e">
        <f t="shared" si="7"/>
        <v>#REF!</v>
      </c>
      <c r="I52" s="101" t="e">
        <f t="shared" si="7"/>
        <v>#REF!</v>
      </c>
      <c r="J52" s="102" t="e">
        <f t="shared" si="7"/>
        <v>#REF!</v>
      </c>
      <c r="K52" s="103">
        <f t="shared" si="7"/>
        <v>570682.9</v>
      </c>
      <c r="L52" s="103">
        <f t="shared" si="7"/>
        <v>461551</v>
      </c>
      <c r="M52" s="103">
        <f t="shared" si="7"/>
        <v>339951</v>
      </c>
      <c r="N52" s="103">
        <f t="shared" si="7"/>
        <v>339951</v>
      </c>
      <c r="O52" s="103">
        <f t="shared" si="7"/>
        <v>339951</v>
      </c>
      <c r="P52" s="103">
        <f t="shared" si="7"/>
        <v>339951</v>
      </c>
    </row>
    <row r="53" spans="1:16" ht="13.5" thickBot="1">
      <c r="A53" s="35"/>
      <c r="B53" s="104" t="s">
        <v>77</v>
      </c>
      <c r="C53" s="69">
        <v>0</v>
      </c>
      <c r="D53" s="105">
        <v>-162933.84</v>
      </c>
      <c r="E53" s="71">
        <v>119000</v>
      </c>
      <c r="F53" s="106">
        <v>69678.47</v>
      </c>
      <c r="G53" s="107">
        <v>0</v>
      </c>
      <c r="H53" s="108">
        <v>12752.1</v>
      </c>
      <c r="I53" s="109">
        <v>0</v>
      </c>
      <c r="J53" s="110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</row>
    <row r="54" spans="1:16" ht="13.5" thickBot="1">
      <c r="A54" s="62"/>
      <c r="B54" s="112" t="s">
        <v>78</v>
      </c>
      <c r="C54" s="113" t="e">
        <f aca="true" t="shared" si="8" ref="C54:L54">SUM(C52+C53)</f>
        <v>#REF!</v>
      </c>
      <c r="D54" s="114" t="e">
        <f t="shared" si="8"/>
        <v>#REF!</v>
      </c>
      <c r="E54" s="115" t="e">
        <f t="shared" si="8"/>
        <v>#REF!</v>
      </c>
      <c r="F54" s="114" t="e">
        <f t="shared" si="8"/>
        <v>#REF!</v>
      </c>
      <c r="G54" s="115" t="e">
        <f t="shared" si="8"/>
        <v>#REF!</v>
      </c>
      <c r="H54" s="116" t="e">
        <f t="shared" si="8"/>
        <v>#REF!</v>
      </c>
      <c r="I54" s="117" t="e">
        <f t="shared" si="8"/>
        <v>#REF!</v>
      </c>
      <c r="J54" s="118" t="e">
        <f t="shared" si="8"/>
        <v>#REF!</v>
      </c>
      <c r="K54" s="119">
        <f t="shared" si="8"/>
        <v>570682.9</v>
      </c>
      <c r="L54" s="119">
        <f t="shared" si="8"/>
        <v>461551</v>
      </c>
      <c r="M54" s="119">
        <f>SUM(M52+M53)</f>
        <v>339951</v>
      </c>
      <c r="N54" s="119">
        <f>SUM(N52+N53)</f>
        <v>339951</v>
      </c>
      <c r="O54" s="119">
        <f>SUM(O52+O53)</f>
        <v>339951</v>
      </c>
      <c r="P54" s="119">
        <f>SUM(P52+P53)</f>
        <v>339951</v>
      </c>
    </row>
    <row r="55" spans="2:15" ht="26.25" customHeight="1">
      <c r="B55" s="120"/>
      <c r="C55" s="120"/>
      <c r="K55" s="121"/>
      <c r="L55" s="121"/>
      <c r="M55" s="122"/>
      <c r="N55" s="122"/>
      <c r="O55" s="122"/>
    </row>
    <row r="56" spans="1:10" ht="14.25" customHeight="1" hidden="1">
      <c r="A56" t="s">
        <v>15</v>
      </c>
      <c r="B56" s="136" t="s">
        <v>79</v>
      </c>
      <c r="C56" s="136"/>
      <c r="D56" s="136"/>
      <c r="E56" s="136"/>
      <c r="F56" s="136"/>
      <c r="G56" s="136"/>
      <c r="H56" s="136"/>
      <c r="I56" s="136"/>
      <c r="J56" s="136"/>
    </row>
    <row r="57" spans="1:10" ht="12.75" hidden="1">
      <c r="A57" t="s">
        <v>17</v>
      </c>
      <c r="B57" s="136" t="s">
        <v>80</v>
      </c>
      <c r="C57" s="136"/>
      <c r="D57" s="136"/>
      <c r="E57" s="136"/>
      <c r="F57" s="136"/>
      <c r="G57" s="136"/>
      <c r="H57" s="136"/>
      <c r="I57" s="136"/>
      <c r="J57" s="136"/>
    </row>
    <row r="58" spans="1:10" ht="12.75" hidden="1">
      <c r="A58" t="s">
        <v>19</v>
      </c>
      <c r="B58" s="138" t="s">
        <v>81</v>
      </c>
      <c r="C58" s="138"/>
      <c r="D58" s="138"/>
      <c r="E58" s="138"/>
      <c r="F58" s="138"/>
      <c r="G58" s="138"/>
      <c r="H58" s="138"/>
      <c r="I58" s="138"/>
      <c r="J58" s="138"/>
    </row>
    <row r="59" spans="1:10" ht="12.75" hidden="1">
      <c r="A59" t="s">
        <v>21</v>
      </c>
      <c r="B59" s="137" t="s">
        <v>82</v>
      </c>
      <c r="C59" s="137"/>
      <c r="D59" s="137"/>
      <c r="E59" s="137"/>
      <c r="F59" s="137"/>
      <c r="G59" s="137"/>
      <c r="H59" s="137"/>
      <c r="I59" s="137"/>
      <c r="J59" s="137"/>
    </row>
    <row r="60" spans="1:10" ht="12.75" hidden="1">
      <c r="A60" t="s">
        <v>23</v>
      </c>
      <c r="B60" s="136" t="s">
        <v>83</v>
      </c>
      <c r="C60" s="136"/>
      <c r="D60" s="136"/>
      <c r="E60" s="136"/>
      <c r="F60" s="136"/>
      <c r="G60" s="136"/>
      <c r="H60" s="136"/>
      <c r="I60" s="136"/>
      <c r="J60" s="136"/>
    </row>
    <row r="61" spans="1:10" ht="12.75" hidden="1">
      <c r="A61" t="s">
        <v>25</v>
      </c>
      <c r="B61" s="136" t="s">
        <v>84</v>
      </c>
      <c r="C61" s="136"/>
      <c r="D61" s="136"/>
      <c r="E61" s="136"/>
      <c r="F61" s="136"/>
      <c r="G61" s="136"/>
      <c r="H61" s="136"/>
      <c r="I61" s="136"/>
      <c r="J61" s="136"/>
    </row>
    <row r="62" spans="1:10" ht="12.75" hidden="1">
      <c r="A62" t="s">
        <v>27</v>
      </c>
      <c r="B62" s="137" t="s">
        <v>85</v>
      </c>
      <c r="C62" s="137"/>
      <c r="D62" s="137"/>
      <c r="E62" s="137"/>
      <c r="F62" s="137"/>
      <c r="G62" s="137"/>
      <c r="H62" s="137"/>
      <c r="I62" s="137"/>
      <c r="J62" s="137"/>
    </row>
    <row r="63" spans="1:10" ht="12.75" hidden="1">
      <c r="A63" t="s">
        <v>86</v>
      </c>
      <c r="B63" s="136" t="s">
        <v>87</v>
      </c>
      <c r="C63" s="136"/>
      <c r="D63" s="136"/>
      <c r="E63" s="136"/>
      <c r="F63" s="136"/>
      <c r="G63" s="136"/>
      <c r="H63" s="136"/>
      <c r="I63" s="136"/>
      <c r="J63" s="136"/>
    </row>
    <row r="64" spans="1:10" ht="12.75" hidden="1">
      <c r="A64" t="s">
        <v>88</v>
      </c>
      <c r="B64" s="136" t="s">
        <v>89</v>
      </c>
      <c r="C64" s="136"/>
      <c r="D64" s="136"/>
      <c r="E64" s="136"/>
      <c r="F64" s="136"/>
      <c r="G64" s="136"/>
      <c r="H64" s="136"/>
      <c r="I64" s="136"/>
      <c r="J64" s="136"/>
    </row>
    <row r="65" spans="1:10" ht="12.75" hidden="1">
      <c r="A65" t="s">
        <v>90</v>
      </c>
      <c r="B65" s="136" t="s">
        <v>91</v>
      </c>
      <c r="C65" s="136"/>
      <c r="D65" s="136"/>
      <c r="E65" s="136"/>
      <c r="F65" s="136"/>
      <c r="G65" s="136"/>
      <c r="H65" s="136"/>
      <c r="I65" s="136"/>
      <c r="J65" s="136"/>
    </row>
    <row r="66" spans="1:10" ht="12.75" hidden="1">
      <c r="A66" t="s">
        <v>92</v>
      </c>
      <c r="B66" s="136" t="s">
        <v>93</v>
      </c>
      <c r="C66" s="136"/>
      <c r="D66" s="136"/>
      <c r="E66" s="136"/>
      <c r="F66" s="136"/>
      <c r="G66" s="136"/>
      <c r="H66" s="136"/>
      <c r="I66" s="136"/>
      <c r="J66" s="136"/>
    </row>
    <row r="67" spans="1:10" ht="12.75" hidden="1">
      <c r="A67" t="s">
        <v>39</v>
      </c>
      <c r="B67" s="136" t="s">
        <v>94</v>
      </c>
      <c r="C67" s="136" t="s">
        <v>95</v>
      </c>
      <c r="D67" s="136"/>
      <c r="E67" s="136"/>
      <c r="F67" s="136"/>
      <c r="G67" s="136"/>
      <c r="H67" s="136"/>
      <c r="I67" s="136"/>
      <c r="J67" s="136"/>
    </row>
    <row r="68" spans="1:10" ht="12.75" hidden="1">
      <c r="A68" t="s">
        <v>41</v>
      </c>
      <c r="B68" s="136" t="s">
        <v>96</v>
      </c>
      <c r="C68" s="136"/>
      <c r="D68" s="136"/>
      <c r="E68" s="136"/>
      <c r="F68" s="136"/>
      <c r="G68" s="136"/>
      <c r="H68" s="136"/>
      <c r="I68" s="136"/>
      <c r="J68" s="136"/>
    </row>
    <row r="69" spans="1:10" ht="12.75" hidden="1">
      <c r="A69" t="s">
        <v>48</v>
      </c>
      <c r="B69" s="136" t="s">
        <v>97</v>
      </c>
      <c r="C69" s="136"/>
      <c r="D69" s="136"/>
      <c r="E69" s="136"/>
      <c r="F69" s="136"/>
      <c r="G69" s="136"/>
      <c r="H69" s="136"/>
      <c r="I69" s="136"/>
      <c r="J69" s="136"/>
    </row>
    <row r="70" spans="1:10" ht="12.75" hidden="1">
      <c r="A70" t="s">
        <v>52</v>
      </c>
      <c r="B70" s="136" t="s">
        <v>98</v>
      </c>
      <c r="C70" s="136"/>
      <c r="D70" s="136"/>
      <c r="E70" s="136"/>
      <c r="F70" s="136"/>
      <c r="G70" s="136"/>
      <c r="H70" s="136"/>
      <c r="I70" s="136"/>
      <c r="J70" s="136"/>
    </row>
    <row r="71" spans="1:10" ht="12.75" hidden="1">
      <c r="A71" t="s">
        <v>58</v>
      </c>
      <c r="B71" s="136" t="s">
        <v>99</v>
      </c>
      <c r="C71" s="136"/>
      <c r="D71" s="136"/>
      <c r="E71" s="136"/>
      <c r="F71" s="136"/>
      <c r="G71" s="136"/>
      <c r="H71" s="136"/>
      <c r="I71" s="136"/>
      <c r="J71" s="136"/>
    </row>
    <row r="72" spans="1:10" ht="12.75" hidden="1">
      <c r="A72" t="s">
        <v>62</v>
      </c>
      <c r="B72" s="136" t="s">
        <v>100</v>
      </c>
      <c r="C72" s="136"/>
      <c r="D72" s="136"/>
      <c r="E72" s="136"/>
      <c r="F72" s="136"/>
      <c r="G72" s="136"/>
      <c r="H72" s="136"/>
      <c r="I72" s="136"/>
      <c r="J72" s="136"/>
    </row>
    <row r="73" spans="1:10" ht="12.75" hidden="1">
      <c r="A73" t="s">
        <v>73</v>
      </c>
      <c r="B73" s="136" t="s">
        <v>101</v>
      </c>
      <c r="C73" s="136"/>
      <c r="D73" s="136"/>
      <c r="E73" s="136"/>
      <c r="F73" s="136"/>
      <c r="G73" s="136"/>
      <c r="H73" s="136"/>
      <c r="I73" s="136"/>
      <c r="J73" s="136"/>
    </row>
    <row r="74" spans="2:10" ht="9" customHeight="1">
      <c r="B74" s="123"/>
      <c r="C74" s="123"/>
      <c r="D74" s="124"/>
      <c r="E74" s="123"/>
      <c r="F74" s="124"/>
      <c r="G74" s="123"/>
      <c r="H74" s="124"/>
      <c r="I74" s="123"/>
      <c r="J74" s="125"/>
    </row>
    <row r="76" ht="12.75">
      <c r="K76" s="126"/>
    </row>
    <row r="79" ht="9.75" customHeight="1"/>
    <row r="80" ht="12.75">
      <c r="K80" s="127"/>
    </row>
    <row r="81" ht="12.75">
      <c r="K81" s="127"/>
    </row>
    <row r="82" ht="12.75">
      <c r="K82" s="128"/>
    </row>
    <row r="86" spans="12:17" ht="12.75">
      <c r="L86" s="5"/>
      <c r="M86" s="5"/>
      <c r="N86" s="5"/>
      <c r="O86" s="5"/>
      <c r="P86" s="5"/>
      <c r="Q86" s="5"/>
    </row>
    <row r="87" spans="12:17" ht="12.75">
      <c r="L87" s="5"/>
      <c r="M87" s="5"/>
      <c r="N87" s="5"/>
      <c r="O87" s="5"/>
      <c r="P87" s="5"/>
      <c r="Q87" s="5"/>
    </row>
    <row r="88" spans="12:17" ht="12.75">
      <c r="L88" s="5"/>
      <c r="M88" s="5"/>
      <c r="N88" s="5"/>
      <c r="O88" s="5"/>
      <c r="P88" s="5"/>
      <c r="Q88" s="5"/>
    </row>
    <row r="89" spans="12:17" ht="12.75">
      <c r="L89" s="5"/>
      <c r="M89" s="5"/>
      <c r="N89" s="5"/>
      <c r="O89" s="5"/>
      <c r="P89" s="5"/>
      <c r="Q89" s="5"/>
    </row>
  </sheetData>
  <sheetProtection/>
  <mergeCells count="19">
    <mergeCell ref="B56:J56"/>
    <mergeCell ref="B57:J57"/>
    <mergeCell ref="B58:J58"/>
    <mergeCell ref="B59:J59"/>
    <mergeCell ref="B60:J60"/>
    <mergeCell ref="B4:M4"/>
    <mergeCell ref="B61:J61"/>
    <mergeCell ref="B62:J62"/>
    <mergeCell ref="B63:J63"/>
    <mergeCell ref="B64:J64"/>
    <mergeCell ref="B65:J65"/>
    <mergeCell ref="B66:J66"/>
    <mergeCell ref="B73:J73"/>
    <mergeCell ref="B67:J67"/>
    <mergeCell ref="B68:J68"/>
    <mergeCell ref="B69:J69"/>
    <mergeCell ref="B70:J70"/>
    <mergeCell ref="B71:J71"/>
    <mergeCell ref="B72:J72"/>
  </mergeCells>
  <hyperlinks>
    <hyperlink ref="B15" location="'2'!A1" display="Správní poplatky"/>
  </hyperlinks>
  <printOptions/>
  <pageMargins left="0.7874015748031497" right="0.7874015748031497" top="0.71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DzmuranovaS</cp:lastModifiedBy>
  <cp:lastPrinted>2018-01-16T08:51:33Z</cp:lastPrinted>
  <dcterms:created xsi:type="dcterms:W3CDTF">2015-11-04T10:23:46Z</dcterms:created>
  <dcterms:modified xsi:type="dcterms:W3CDTF">2018-01-17T10:30:35Z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