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376" windowHeight="12156" activeTab="0"/>
  </bookViews>
  <sheets>
    <sheet name="list" sheetId="1" r:id="rId1"/>
  </sheets>
  <definedNames/>
  <calcPr fullCalcOnLoad="1"/>
</workbook>
</file>

<file path=xl/sharedStrings.xml><?xml version="1.0" encoding="utf-8"?>
<sst xmlns="http://schemas.openxmlformats.org/spreadsheetml/2006/main" count="116" uniqueCount="104">
  <si>
    <t>Tabulka č. 1</t>
  </si>
  <si>
    <t>P Ř Í J M Y - T Ř Í D Y</t>
  </si>
  <si>
    <t>SR 2008</t>
  </si>
  <si>
    <t>Skutečnost 2008</t>
  </si>
  <si>
    <t>SR 2009</t>
  </si>
  <si>
    <t>Skutečnost 2009</t>
  </si>
  <si>
    <t>SR 2010</t>
  </si>
  <si>
    <t>Skutečnost 2010</t>
  </si>
  <si>
    <t>SR 2011</t>
  </si>
  <si>
    <t>SR 2012</t>
  </si>
  <si>
    <t>T ř í d a  1</t>
  </si>
  <si>
    <t>a).</t>
  </si>
  <si>
    <t>Poplatky za znečištěné ovzduší</t>
  </si>
  <si>
    <t>b).</t>
  </si>
  <si>
    <t>Poplatek  ze psů</t>
  </si>
  <si>
    <t>c).</t>
  </si>
  <si>
    <t>d).</t>
  </si>
  <si>
    <t>Poplatek za užívání veřejn. prostranství</t>
  </si>
  <si>
    <t>e).</t>
  </si>
  <si>
    <t>Poplatky ze vstupného</t>
  </si>
  <si>
    <t>f).</t>
  </si>
  <si>
    <t>g).</t>
  </si>
  <si>
    <t>i).</t>
  </si>
  <si>
    <t>Správní poplatky</t>
  </si>
  <si>
    <t>j).</t>
  </si>
  <si>
    <t>Daň z nemovitých věcí</t>
  </si>
  <si>
    <t xml:space="preserve">Třída  1 - DAŇOVÉ PŘÍJMY  C E L K E M   </t>
  </si>
  <si>
    <t>T ř í d a   2</t>
  </si>
  <si>
    <t>k).</t>
  </si>
  <si>
    <t>Příjmy z poskytování</t>
  </si>
  <si>
    <t>služeb a výrobků a zboží</t>
  </si>
  <si>
    <t xml:space="preserve">Odvody příspěvkových organizací </t>
  </si>
  <si>
    <t>l).</t>
  </si>
  <si>
    <t>Příjmy z úroků</t>
  </si>
  <si>
    <t>m).</t>
  </si>
  <si>
    <t xml:space="preserve">Pokuty </t>
  </si>
  <si>
    <t>Finanční vypořádání s hl.m.Prahou</t>
  </si>
  <si>
    <t>Finanční vypořádání min. let mezi obcemi</t>
  </si>
  <si>
    <t>Přijaté vratky transferů</t>
  </si>
  <si>
    <t>Přijaté neinvestiční dary</t>
  </si>
  <si>
    <t>Přijaté pojistné náhrady</t>
  </si>
  <si>
    <t>n).</t>
  </si>
  <si>
    <t xml:space="preserve">Ostatní příjmy </t>
  </si>
  <si>
    <t>Třída 2 - NEDAŇOVÉ PŘÍJMY C E L K E M</t>
  </si>
  <si>
    <t>T ř í d a   3</t>
  </si>
  <si>
    <t>o).</t>
  </si>
  <si>
    <t>Přijaté dary na investice</t>
  </si>
  <si>
    <t>Třída 3 - INVESTIČNÍ PŘÍJMY C E L K E M</t>
  </si>
  <si>
    <t>VLASTNÍ  PŘÍJMY  CELKEM (třída 1 - 3)</t>
  </si>
  <si>
    <t>T ř í d a  4</t>
  </si>
  <si>
    <t>Transfery cizí</t>
  </si>
  <si>
    <t>p).</t>
  </si>
  <si>
    <t>Neinvestiční transfery ze SR (souhrn.vztah)</t>
  </si>
  <si>
    <t>Nein.transfery z všeob.pokladní správy SR</t>
  </si>
  <si>
    <t xml:space="preserve">Neinvestiční transfery ze SR </t>
  </si>
  <si>
    <t>q).</t>
  </si>
  <si>
    <t>Neinvestiční transfery od HMP</t>
  </si>
  <si>
    <t>Neinvestiční transfery od krajů</t>
  </si>
  <si>
    <t>Ostatní nein.transfery od rozpočtů úz.úrovně</t>
  </si>
  <si>
    <r>
      <t xml:space="preserve">Investiční transfery z všeobec. pokl. správy SR </t>
    </r>
    <r>
      <rPr>
        <sz val="10"/>
        <color indexed="10"/>
        <rFont val="Times New Roman CE"/>
        <family val="1"/>
      </rPr>
      <t>(4211)</t>
    </r>
  </si>
  <si>
    <t>Investiční transfery od obcí (HMP)</t>
  </si>
  <si>
    <r>
      <t xml:space="preserve">Investiční přijaté transfery ze státních fondů </t>
    </r>
    <r>
      <rPr>
        <sz val="10"/>
        <color indexed="10"/>
        <rFont val="Times New Roman CE"/>
        <family val="1"/>
      </rPr>
      <t>(4213)</t>
    </r>
  </si>
  <si>
    <t>Investiční transfery od krajů</t>
  </si>
  <si>
    <r>
      <t xml:space="preserve">Investiční přijaté transfery ze státních aktiv </t>
    </r>
    <r>
      <rPr>
        <sz val="10"/>
        <color indexed="10"/>
        <rFont val="Times New Roman CE"/>
        <family val="1"/>
      </rPr>
      <t>(4240)</t>
    </r>
  </si>
  <si>
    <t>Transfery vlastní</t>
  </si>
  <si>
    <t>Transfery na krytí TC+BJ</t>
  </si>
  <si>
    <t>r).</t>
  </si>
  <si>
    <t>Převody z vlast. hosp. činnosti</t>
  </si>
  <si>
    <t>Třída  4 - TRANSFERY   C E L K E M</t>
  </si>
  <si>
    <t>PŘÍJMY  (třída 1 - 4)</t>
  </si>
  <si>
    <t xml:space="preserve">Třída 8 - financování    </t>
  </si>
  <si>
    <t>PŘÍJMY CELKEM</t>
  </si>
  <si>
    <t>poplatek za znečištěné ovzduší - respektování trendu - právnické a fyzické osoby používají čím dál více ekologičtější prostředky k vytápění</t>
  </si>
  <si>
    <t>poplatek ze psů je stabilizován, nepředpokládáme více psů, jedině v případě nárůstu nové výstavby, odráží platební morálku evidovaných plátců</t>
  </si>
  <si>
    <t>poplatek pobytový je závislý od počtu ubytovacích zařízení a počtu ubytovaných hostů, v současné spíše dochází k rušení penzionů a ubytovacích míst</t>
  </si>
  <si>
    <t>poplatek za užívání veřejného prostranství obsahuje např. zpoplatnění stavebních zařízení, ohlášené stavby se nerealizují případně odkládají</t>
  </si>
  <si>
    <t>poplatek ze vstupného zahrnuje počet pořádáných akcí, zájem návštevníků, jinak se všeobecně akce pořádají bez vstupného, aby je vůbec někdo navštívil</t>
  </si>
  <si>
    <t>poplatek z ubytovací kapacity odráží vývoj stavu obsazenosti ubytoven a rozsahu stavebních prací</t>
  </si>
  <si>
    <t>poplatek za provozovaný výherní hrací přístroj je plánován od přihlášení a zpoplatnění v souladu s metodickými pravidly státních orgánů</t>
  </si>
  <si>
    <t xml:space="preserve">h). </t>
  </si>
  <si>
    <t>odvod výtěžku je evidován v závislosti na provozování loterií a podobných her a na úspěšnosti provozovatele loterií</t>
  </si>
  <si>
    <t xml:space="preserve">i). </t>
  </si>
  <si>
    <t>správní poplatky vyjadřují zájem obyvatelstva na vydání příslušných dokladů a povolení</t>
  </si>
  <si>
    <t xml:space="preserve">j). </t>
  </si>
  <si>
    <t>správcem daně je FÚ,  jedná se o skutečně vybranou daň z nemovitostí na příslušném území (od roku 2010 na základě změny zákona 100% nárůst)</t>
  </si>
  <si>
    <t xml:space="preserve">k). </t>
  </si>
  <si>
    <t>v současné době není informace o budoucích nedaňových příjmech z prodeje výrobků a služeb</t>
  </si>
  <si>
    <t xml:space="preserve">vzhledem k ekonomické situaci nepředpokládáme v dalších letech nárůst úroků z hlavní činnosti </t>
  </si>
  <si>
    <t xml:space="preserve">                                                                                                                             </t>
  </si>
  <si>
    <t>nedaňové pokuty jsou vykazovány dle počtu porušení obecně závazných předpisů právnickými i fyzickými osobami</t>
  </si>
  <si>
    <t>jde o ostatní nedaňové příjmy jako je např. pojistné plnění od pojišťoven, vratky sociálních dávek nebo vyúčtování služeb z pronájmů nebytových prostor</t>
  </si>
  <si>
    <t>v současné době není informace o žádných přijatých investičních darech v následujících letech</t>
  </si>
  <si>
    <t>neinvestiční transfery ze státního rozpočtu závisí na vývoji státního rozpočtu a týkají se transferů na výkon státní správy a příspěvku na školství</t>
  </si>
  <si>
    <t>neinvestiční transfery od HMP závisí na vývoji rozpočtu HMP v rámci dotačního vztahu a stanovují se na základě počtu obyvatel a velikosti území</t>
  </si>
  <si>
    <t>nulové převody z vlastní hospodářské činnosti - důsledek tvorby opravných položek ke smlouvě Key Investments a snížení výnosu z vlastního majetku, který je prodáván</t>
  </si>
  <si>
    <t>Výhled 2022</t>
  </si>
  <si>
    <t>Výhled 2023</t>
  </si>
  <si>
    <t>Výhled 2024</t>
  </si>
  <si>
    <t>Výhled 2025</t>
  </si>
  <si>
    <t>Poplatek z pobytu - poplatek nově zaveden</t>
  </si>
  <si>
    <t>Návrh rozpočtu 2021</t>
  </si>
  <si>
    <t>Výhled 2026</t>
  </si>
  <si>
    <t>Návrh střednědobého výhledu rozpočtu  na roky (2022 - 2026) - příjmy podle tříd (v tis. Kč)</t>
  </si>
  <si>
    <t>Příloha č.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</si>
</sst>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0"/>
      <name val="Arial CE"/>
      <family val="0"/>
    </font>
    <font>
      <sz val="11"/>
      <color indexed="8"/>
      <name val="Arial"/>
      <family val="2"/>
    </font>
    <font>
      <b/>
      <sz val="12"/>
      <name val="Arial CE"/>
      <family val="0"/>
    </font>
    <font>
      <b/>
      <sz val="12"/>
      <name val="Times New Roman CE"/>
      <family val="1"/>
    </font>
    <font>
      <b/>
      <sz val="10"/>
      <name val="Arial CE"/>
      <family val="0"/>
    </font>
    <font>
      <b/>
      <sz val="11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sz val="10"/>
      <color indexed="8"/>
      <name val="Times New Roman CE"/>
      <family val="1"/>
    </font>
    <font>
      <b/>
      <sz val="10"/>
      <color indexed="10"/>
      <name val="Times New Roman CE"/>
      <family val="1"/>
    </font>
    <font>
      <b/>
      <i/>
      <sz val="10"/>
      <name val="Times New Roman CE"/>
      <family val="1"/>
    </font>
    <font>
      <sz val="10"/>
      <color indexed="10"/>
      <name val="Times New Roman CE"/>
      <family val="1"/>
    </font>
    <font>
      <sz val="9"/>
      <name val="Times New Roman CE"/>
      <family val="1"/>
    </font>
    <font>
      <sz val="9"/>
      <name val="Arial CE"/>
      <family val="2"/>
    </font>
    <font>
      <sz val="14"/>
      <name val="Arial CE"/>
      <family val="2"/>
    </font>
    <font>
      <sz val="8"/>
      <name val="Arial CE"/>
      <family val="0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3" fillId="23" borderId="6" applyNumberFormat="0" applyFont="0" applyAlignment="0" applyProtection="0"/>
    <xf numFmtId="9" fontId="33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 vertical="top"/>
    </xf>
    <xf numFmtId="14" fontId="0" fillId="0" borderId="0" xfId="0" applyNumberForma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0" fillId="33" borderId="13" xfId="0" applyFill="1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0" fontId="0" fillId="0" borderId="16" xfId="0" applyBorder="1" applyAlignment="1">
      <alignment/>
    </xf>
    <xf numFmtId="0" fontId="0" fillId="34" borderId="16" xfId="0" applyFill="1" applyBorder="1" applyAlignment="1">
      <alignment/>
    </xf>
    <xf numFmtId="0" fontId="0" fillId="0" borderId="17" xfId="0" applyBorder="1" applyAlignment="1">
      <alignment horizontal="right"/>
    </xf>
    <xf numFmtId="0" fontId="7" fillId="0" borderId="17" xfId="0" applyFont="1" applyFill="1" applyBorder="1" applyAlignment="1">
      <alignment horizontal="left" vertical="center"/>
    </xf>
    <xf numFmtId="4" fontId="7" fillId="0" borderId="18" xfId="0" applyNumberFormat="1" applyFont="1" applyFill="1" applyBorder="1" applyAlignment="1">
      <alignment horizontal="right" vertical="center"/>
    </xf>
    <xf numFmtId="4" fontId="7" fillId="33" borderId="17" xfId="0" applyNumberFormat="1" applyFont="1" applyFill="1" applyBorder="1" applyAlignment="1">
      <alignment horizontal="right" vertical="center"/>
    </xf>
    <xf numFmtId="4" fontId="7" fillId="0" borderId="17" xfId="0" applyNumberFormat="1" applyFont="1" applyFill="1" applyBorder="1" applyAlignment="1">
      <alignment horizontal="right" vertical="center"/>
    </xf>
    <xf numFmtId="4" fontId="7" fillId="0" borderId="19" xfId="0" applyNumberFormat="1" applyFont="1" applyFill="1" applyBorder="1" applyAlignment="1">
      <alignment horizontal="right" vertical="center"/>
    </xf>
    <xf numFmtId="4" fontId="7" fillId="33" borderId="20" xfId="0" applyNumberFormat="1" applyFont="1" applyFill="1" applyBorder="1" applyAlignment="1">
      <alignment horizontal="right" vertical="center"/>
    </xf>
    <xf numFmtId="4" fontId="7" fillId="0" borderId="20" xfId="0" applyNumberFormat="1" applyFont="1" applyFill="1" applyBorder="1" applyAlignment="1">
      <alignment horizontal="right" vertical="center"/>
    </xf>
    <xf numFmtId="4" fontId="7" fillId="34" borderId="20" xfId="0" applyNumberFormat="1" applyFont="1" applyFill="1" applyBorder="1" applyAlignment="1">
      <alignment horizontal="right" vertical="center"/>
    </xf>
    <xf numFmtId="4" fontId="7" fillId="35" borderId="20" xfId="0" applyNumberFormat="1" applyFont="1" applyFill="1" applyBorder="1" applyAlignment="1">
      <alignment horizontal="right" vertical="center"/>
    </xf>
    <xf numFmtId="0" fontId="0" fillId="0" borderId="21" xfId="0" applyBorder="1" applyAlignment="1">
      <alignment horizontal="right"/>
    </xf>
    <xf numFmtId="0" fontId="0" fillId="0" borderId="10" xfId="0" applyBorder="1" applyAlignment="1">
      <alignment/>
    </xf>
    <xf numFmtId="4" fontId="10" fillId="35" borderId="22" xfId="0" applyNumberFormat="1" applyFont="1" applyFill="1" applyBorder="1" applyAlignment="1">
      <alignment horizontal="right" vertical="center"/>
    </xf>
    <xf numFmtId="0" fontId="0" fillId="35" borderId="23" xfId="0" applyFill="1" applyBorder="1" applyAlignment="1">
      <alignment/>
    </xf>
    <xf numFmtId="0" fontId="0" fillId="0" borderId="17" xfId="0" applyBorder="1" applyAlignment="1">
      <alignment/>
    </xf>
    <xf numFmtId="0" fontId="0" fillId="35" borderId="20" xfId="0" applyFill="1" applyBorder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0" borderId="10" xfId="0" applyBorder="1" applyAlignment="1">
      <alignment horizontal="right"/>
    </xf>
    <xf numFmtId="4" fontId="6" fillId="35" borderId="23" xfId="0" applyNumberFormat="1" applyFont="1" applyFill="1" applyBorder="1" applyAlignment="1">
      <alignment horizontal="right" vertical="center"/>
    </xf>
    <xf numFmtId="4" fontId="7" fillId="35" borderId="24" xfId="0" applyNumberFormat="1" applyFont="1" applyFill="1" applyBorder="1" applyAlignment="1">
      <alignment horizontal="right" vertical="center"/>
    </xf>
    <xf numFmtId="4" fontId="10" fillId="35" borderId="24" xfId="0" applyNumberFormat="1" applyFont="1" applyFill="1" applyBorder="1" applyAlignment="1">
      <alignment horizontal="right" vertical="center"/>
    </xf>
    <xf numFmtId="4" fontId="3" fillId="35" borderId="22" xfId="0" applyNumberFormat="1" applyFont="1" applyFill="1" applyBorder="1" applyAlignment="1">
      <alignment horizontal="right" vertical="center"/>
    </xf>
    <xf numFmtId="4" fontId="6" fillId="35" borderId="22" xfId="0" applyNumberFormat="1" applyFont="1" applyFill="1" applyBorder="1" applyAlignment="1">
      <alignment horizontal="right" vertical="center"/>
    </xf>
    <xf numFmtId="0" fontId="6" fillId="0" borderId="21" xfId="0" applyFont="1" applyFill="1" applyBorder="1" applyAlignment="1">
      <alignment vertical="center"/>
    </xf>
    <xf numFmtId="4" fontId="6" fillId="0" borderId="25" xfId="0" applyNumberFormat="1" applyFont="1" applyFill="1" applyBorder="1" applyAlignment="1">
      <alignment vertical="center"/>
    </xf>
    <xf numFmtId="4" fontId="6" fillId="33" borderId="26" xfId="0" applyNumberFormat="1" applyFont="1" applyFill="1" applyBorder="1" applyAlignment="1">
      <alignment vertical="center"/>
    </xf>
    <xf numFmtId="4" fontId="6" fillId="0" borderId="26" xfId="0" applyNumberFormat="1" applyFont="1" applyFill="1" applyBorder="1" applyAlignment="1">
      <alignment vertical="center"/>
    </xf>
    <xf numFmtId="4" fontId="6" fillId="33" borderId="27" xfId="0" applyNumberFormat="1" applyFont="1" applyFill="1" applyBorder="1" applyAlignment="1">
      <alignment vertical="center"/>
    </xf>
    <xf numFmtId="4" fontId="6" fillId="0" borderId="27" xfId="0" applyNumberFormat="1" applyFont="1" applyFill="1" applyBorder="1" applyAlignment="1">
      <alignment vertical="center"/>
    </xf>
    <xf numFmtId="4" fontId="6" fillId="34" borderId="27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0" fillId="35" borderId="0" xfId="0" applyFill="1" applyAlignment="1">
      <alignment/>
    </xf>
    <xf numFmtId="0" fontId="15" fillId="0" borderId="0" xfId="0" applyFont="1" applyAlignment="1">
      <alignment/>
    </xf>
    <xf numFmtId="0" fontId="15" fillId="33" borderId="0" xfId="0" applyFont="1" applyFill="1" applyAlignment="1">
      <alignment/>
    </xf>
    <xf numFmtId="0" fontId="15" fillId="34" borderId="0" xfId="0" applyFont="1" applyFill="1" applyAlignment="1">
      <alignment/>
    </xf>
    <xf numFmtId="0" fontId="6" fillId="35" borderId="12" xfId="0" applyFont="1" applyFill="1" applyBorder="1" applyAlignment="1">
      <alignment horizontal="center" vertical="center" wrapText="1"/>
    </xf>
    <xf numFmtId="0" fontId="0" fillId="35" borderId="16" xfId="0" applyFill="1" applyBorder="1" applyAlignment="1">
      <alignment/>
    </xf>
    <xf numFmtId="0" fontId="3" fillId="0" borderId="28" xfId="0" applyNumberFormat="1" applyFont="1" applyFill="1" applyBorder="1" applyAlignment="1">
      <alignment horizontal="left" vertical="center"/>
    </xf>
    <xf numFmtId="0" fontId="0" fillId="0" borderId="28" xfId="0" applyNumberFormat="1" applyFill="1" applyBorder="1" applyAlignment="1">
      <alignment horizontal="left"/>
    </xf>
    <xf numFmtId="0" fontId="0" fillId="0" borderId="28" xfId="0" applyNumberFormat="1" applyBorder="1" applyAlignment="1">
      <alignment horizontal="left"/>
    </xf>
    <xf numFmtId="4" fontId="3" fillId="35" borderId="27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7" fillId="35" borderId="17" xfId="0" applyFont="1" applyFill="1" applyBorder="1" applyAlignment="1">
      <alignment horizontal="left" vertical="center"/>
    </xf>
    <xf numFmtId="4" fontId="7" fillId="35" borderId="24" xfId="0" applyNumberFormat="1" applyFont="1" applyFill="1" applyBorder="1" applyAlignment="1">
      <alignment horizontal="right" vertical="center"/>
    </xf>
    <xf numFmtId="4" fontId="7" fillId="35" borderId="18" xfId="0" applyNumberFormat="1" applyFont="1" applyFill="1" applyBorder="1" applyAlignment="1">
      <alignment horizontal="right" vertical="center"/>
    </xf>
    <xf numFmtId="4" fontId="7" fillId="35" borderId="17" xfId="0" applyNumberFormat="1" applyFont="1" applyFill="1" applyBorder="1" applyAlignment="1">
      <alignment horizontal="right" vertical="center"/>
    </xf>
    <xf numFmtId="4" fontId="7" fillId="35" borderId="19" xfId="0" applyNumberFormat="1" applyFont="1" applyFill="1" applyBorder="1" applyAlignment="1">
      <alignment horizontal="right" vertical="center"/>
    </xf>
    <xf numFmtId="0" fontId="9" fillId="35" borderId="17" xfId="36" applyFont="1" applyFill="1" applyBorder="1" applyAlignment="1" applyProtection="1">
      <alignment horizontal="left" vertical="center"/>
      <protection/>
    </xf>
    <xf numFmtId="4" fontId="7" fillId="35" borderId="29" xfId="0" applyNumberFormat="1" applyFont="1" applyFill="1" applyBorder="1" applyAlignment="1">
      <alignment horizontal="right" vertical="center"/>
    </xf>
    <xf numFmtId="0" fontId="10" fillId="35" borderId="30" xfId="0" applyFont="1" applyFill="1" applyBorder="1" applyAlignment="1">
      <alignment horizontal="left" vertical="center"/>
    </xf>
    <xf numFmtId="4" fontId="10" fillId="35" borderId="31" xfId="0" applyNumberFormat="1" applyFont="1" applyFill="1" applyBorder="1" applyAlignment="1">
      <alignment horizontal="right" vertical="center"/>
    </xf>
    <xf numFmtId="4" fontId="10" fillId="35" borderId="30" xfId="0" applyNumberFormat="1" applyFont="1" applyFill="1" applyBorder="1" applyAlignment="1">
      <alignment horizontal="right" vertical="center"/>
    </xf>
    <xf numFmtId="0" fontId="6" fillId="35" borderId="17" xfId="0" applyFont="1" applyFill="1" applyBorder="1" applyAlignment="1">
      <alignment horizontal="left" vertical="center"/>
    </xf>
    <xf numFmtId="0" fontId="0" fillId="35" borderId="32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7" xfId="0" applyFill="1" applyBorder="1" applyAlignment="1">
      <alignment/>
    </xf>
    <xf numFmtId="4" fontId="7" fillId="35" borderId="0" xfId="0" applyNumberFormat="1" applyFont="1" applyFill="1" applyBorder="1" applyAlignment="1">
      <alignment horizontal="right" vertical="center"/>
    </xf>
    <xf numFmtId="0" fontId="7" fillId="35" borderId="17" xfId="0" applyFont="1" applyFill="1" applyBorder="1" applyAlignment="1">
      <alignment vertical="center"/>
    </xf>
    <xf numFmtId="0" fontId="11" fillId="35" borderId="35" xfId="0" applyFont="1" applyFill="1" applyBorder="1" applyAlignment="1">
      <alignment horizontal="left" vertical="center"/>
    </xf>
    <xf numFmtId="4" fontId="6" fillId="35" borderId="32" xfId="0" applyNumberFormat="1" applyFont="1" applyFill="1" applyBorder="1" applyAlignment="1">
      <alignment horizontal="right" vertical="center"/>
    </xf>
    <xf numFmtId="4" fontId="6" fillId="35" borderId="33" xfId="0" applyNumberFormat="1" applyFont="1" applyFill="1" applyBorder="1" applyAlignment="1">
      <alignment horizontal="right" vertical="center"/>
    </xf>
    <xf numFmtId="4" fontId="10" fillId="35" borderId="17" xfId="0" applyNumberFormat="1" applyFont="1" applyFill="1" applyBorder="1" applyAlignment="1">
      <alignment horizontal="right" vertical="center"/>
    </xf>
    <xf numFmtId="4" fontId="10" fillId="35" borderId="19" xfId="0" applyNumberFormat="1" applyFont="1" applyFill="1" applyBorder="1" applyAlignment="1">
      <alignment horizontal="right" vertical="center"/>
    </xf>
    <xf numFmtId="0" fontId="6" fillId="35" borderId="17" xfId="0" applyFont="1" applyFill="1" applyBorder="1" applyAlignment="1">
      <alignment horizontal="left" vertical="center"/>
    </xf>
    <xf numFmtId="0" fontId="7" fillId="35" borderId="35" xfId="0" applyFont="1" applyFill="1" applyBorder="1" applyAlignment="1">
      <alignment horizontal="left" vertical="center"/>
    </xf>
    <xf numFmtId="4" fontId="7" fillId="35" borderId="36" xfId="0" applyNumberFormat="1" applyFont="1" applyFill="1" applyBorder="1" applyAlignment="1">
      <alignment horizontal="right" vertical="center"/>
    </xf>
    <xf numFmtId="4" fontId="7" fillId="35" borderId="35" xfId="0" applyNumberFormat="1" applyFont="1" applyFill="1" applyBorder="1" applyAlignment="1">
      <alignment horizontal="right" vertical="center"/>
    </xf>
    <xf numFmtId="4" fontId="7" fillId="35" borderId="37" xfId="0" applyNumberFormat="1" applyFont="1" applyFill="1" applyBorder="1" applyAlignment="1">
      <alignment horizontal="right" vertical="center"/>
    </xf>
    <xf numFmtId="0" fontId="10" fillId="35" borderId="35" xfId="0" applyFont="1" applyFill="1" applyBorder="1" applyAlignment="1">
      <alignment horizontal="left" vertical="center"/>
    </xf>
    <xf numFmtId="4" fontId="10" fillId="35" borderId="36" xfId="0" applyNumberFormat="1" applyFont="1" applyFill="1" applyBorder="1" applyAlignment="1">
      <alignment horizontal="right" vertical="center"/>
    </xf>
    <xf numFmtId="4" fontId="10" fillId="35" borderId="35" xfId="0" applyNumberFormat="1" applyFont="1" applyFill="1" applyBorder="1" applyAlignment="1">
      <alignment horizontal="right" vertical="center"/>
    </xf>
    <xf numFmtId="0" fontId="3" fillId="35" borderId="35" xfId="0" applyFont="1" applyFill="1" applyBorder="1" applyAlignment="1">
      <alignment horizontal="left" vertical="center"/>
    </xf>
    <xf numFmtId="4" fontId="3" fillId="35" borderId="31" xfId="0" applyNumberFormat="1" applyFont="1" applyFill="1" applyBorder="1" applyAlignment="1">
      <alignment horizontal="right" vertical="center"/>
    </xf>
    <xf numFmtId="4" fontId="3" fillId="35" borderId="30" xfId="0" applyNumberFormat="1" applyFont="1" applyFill="1" applyBorder="1" applyAlignment="1">
      <alignment horizontal="right" vertical="center"/>
    </xf>
    <xf numFmtId="0" fontId="6" fillId="35" borderId="35" xfId="0" applyFont="1" applyFill="1" applyBorder="1" applyAlignment="1">
      <alignment horizontal="left" vertical="center"/>
    </xf>
    <xf numFmtId="4" fontId="6" fillId="35" borderId="30" xfId="0" applyNumberFormat="1" applyFont="1" applyFill="1" applyBorder="1" applyAlignment="1">
      <alignment horizontal="right" vertical="center"/>
    </xf>
    <xf numFmtId="4" fontId="6" fillId="35" borderId="33" xfId="0" applyNumberFormat="1" applyFont="1" applyFill="1" applyBorder="1" applyAlignment="1">
      <alignment vertical="center"/>
    </xf>
    <xf numFmtId="4" fontId="6" fillId="35" borderId="34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 wrapText="1"/>
    </xf>
    <xf numFmtId="0" fontId="14" fillId="36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0" fontId="3" fillId="0" borderId="0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0" xfId="0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7"/>
  <sheetViews>
    <sheetView tabSelected="1" zoomScalePageLayoutView="0" workbookViewId="0" topLeftCell="B30">
      <selection activeCell="B80" sqref="B80"/>
    </sheetView>
  </sheetViews>
  <sheetFormatPr defaultColWidth="9.00390625" defaultRowHeight="12.75"/>
  <cols>
    <col min="1" max="1" width="3.50390625" style="0" hidden="1" customWidth="1"/>
    <col min="2" max="2" width="37.375" style="0" customWidth="1"/>
    <col min="3" max="3" width="12.50390625" style="0" hidden="1" customWidth="1"/>
    <col min="4" max="4" width="13.50390625" style="1" hidden="1" customWidth="1"/>
    <col min="5" max="5" width="12.50390625" style="0" hidden="1" customWidth="1"/>
    <col min="6" max="6" width="13.375" style="1" hidden="1" customWidth="1"/>
    <col min="7" max="7" width="12.625" style="0" hidden="1" customWidth="1"/>
    <col min="8" max="8" width="13.50390625" style="1" hidden="1" customWidth="1"/>
    <col min="9" max="9" width="11.625" style="0" hidden="1" customWidth="1"/>
    <col min="10" max="10" width="13.125" style="2" hidden="1" customWidth="1"/>
    <col min="11" max="12" width="11.125" style="0" customWidth="1"/>
    <col min="13" max="13" width="11.50390625" style="0" customWidth="1"/>
    <col min="14" max="14" width="11.125" style="0" customWidth="1"/>
    <col min="15" max="15" width="12.125" style="0" customWidth="1"/>
    <col min="16" max="16" width="12.25390625" style="0" customWidth="1"/>
    <col min="17" max="17" width="12.50390625" style="0" customWidth="1"/>
  </cols>
  <sheetData>
    <row r="1" spans="13:17" ht="15">
      <c r="M1" s="4"/>
      <c r="Q1" s="3"/>
    </row>
    <row r="2" spans="15:16" ht="15">
      <c r="O2" s="4"/>
      <c r="P2" s="3" t="s">
        <v>103</v>
      </c>
    </row>
    <row r="3" ht="12.75">
      <c r="N3" s="4"/>
    </row>
    <row r="4" spans="2:16" s="5" customFormat="1" ht="17.25" customHeight="1">
      <c r="B4" s="110" t="s">
        <v>102</v>
      </c>
      <c r="C4" s="110"/>
      <c r="D4" s="111"/>
      <c r="E4" s="112"/>
      <c r="F4" s="112"/>
      <c r="G4" s="112"/>
      <c r="H4" s="112"/>
      <c r="I4" s="112"/>
      <c r="J4" s="112"/>
      <c r="K4" s="113"/>
      <c r="L4" s="113"/>
      <c r="M4" s="113"/>
      <c r="N4" s="113"/>
      <c r="P4" s="6" t="s">
        <v>0</v>
      </c>
    </row>
    <row r="5" spans="2:13" s="5" customFormat="1" ht="17.25" customHeight="1" thickBot="1">
      <c r="B5" s="60"/>
      <c r="C5" s="60"/>
      <c r="D5" s="61"/>
      <c r="E5" s="62"/>
      <c r="F5" s="62"/>
      <c r="G5" s="62"/>
      <c r="H5" s="62"/>
      <c r="I5" s="62"/>
      <c r="J5" s="62"/>
      <c r="K5" s="6"/>
      <c r="L5" s="7"/>
      <c r="M5" s="6"/>
    </row>
    <row r="6" spans="2:16" ht="39.75" customHeight="1" thickBot="1">
      <c r="B6" s="8" t="s">
        <v>1</v>
      </c>
      <c r="C6" s="9" t="s">
        <v>2</v>
      </c>
      <c r="D6" s="10" t="s">
        <v>3</v>
      </c>
      <c r="E6" s="9" t="s">
        <v>4</v>
      </c>
      <c r="F6" s="11" t="s">
        <v>5</v>
      </c>
      <c r="G6" s="12" t="s">
        <v>6</v>
      </c>
      <c r="H6" s="11" t="s">
        <v>7</v>
      </c>
      <c r="I6" s="12" t="s">
        <v>8</v>
      </c>
      <c r="J6" s="13" t="s">
        <v>9</v>
      </c>
      <c r="K6" s="12" t="s">
        <v>100</v>
      </c>
      <c r="L6" s="58" t="s">
        <v>95</v>
      </c>
      <c r="M6" s="58" t="s">
        <v>96</v>
      </c>
      <c r="N6" s="58" t="s">
        <v>97</v>
      </c>
      <c r="O6" s="58" t="s">
        <v>98</v>
      </c>
      <c r="P6" s="58" t="s">
        <v>101</v>
      </c>
    </row>
    <row r="7" spans="1:16" ht="12.75">
      <c r="A7" s="14"/>
      <c r="B7" s="15" t="s">
        <v>10</v>
      </c>
      <c r="C7" s="16"/>
      <c r="D7" s="17"/>
      <c r="E7" s="14"/>
      <c r="F7" s="17"/>
      <c r="G7" s="18"/>
      <c r="H7" s="19"/>
      <c r="I7" s="20"/>
      <c r="J7" s="21"/>
      <c r="K7" s="59"/>
      <c r="L7" s="59"/>
      <c r="M7" s="59"/>
      <c r="N7" s="59"/>
      <c r="O7" s="59"/>
      <c r="P7" s="59"/>
    </row>
    <row r="8" spans="1:17" ht="12.75">
      <c r="A8" s="22" t="s">
        <v>11</v>
      </c>
      <c r="B8" s="23" t="s">
        <v>12</v>
      </c>
      <c r="C8" s="24">
        <v>42</v>
      </c>
      <c r="D8" s="25">
        <v>40.7</v>
      </c>
      <c r="E8" s="26">
        <v>42</v>
      </c>
      <c r="F8" s="25">
        <v>30.65</v>
      </c>
      <c r="G8" s="27">
        <v>42</v>
      </c>
      <c r="H8" s="28">
        <v>27.85</v>
      </c>
      <c r="I8" s="29">
        <v>30</v>
      </c>
      <c r="J8" s="30">
        <v>20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54"/>
    </row>
    <row r="9" spans="1:16" ht="12.75">
      <c r="A9" s="22" t="s">
        <v>13</v>
      </c>
      <c r="B9" s="23" t="s">
        <v>14</v>
      </c>
      <c r="C9" s="24">
        <v>2200</v>
      </c>
      <c r="D9" s="25">
        <v>2653.07</v>
      </c>
      <c r="E9" s="26">
        <v>2250</v>
      </c>
      <c r="F9" s="25">
        <v>2584.11</v>
      </c>
      <c r="G9" s="27">
        <v>2300</v>
      </c>
      <c r="H9" s="28">
        <v>2441.99</v>
      </c>
      <c r="I9" s="29">
        <v>2500</v>
      </c>
      <c r="J9" s="30">
        <v>2500</v>
      </c>
      <c r="K9" s="31">
        <v>2400</v>
      </c>
      <c r="L9" s="31">
        <v>2400</v>
      </c>
      <c r="M9" s="31">
        <v>2400</v>
      </c>
      <c r="N9" s="31">
        <v>2400</v>
      </c>
      <c r="O9" s="31">
        <v>2400</v>
      </c>
      <c r="P9" s="31">
        <v>2400</v>
      </c>
    </row>
    <row r="10" spans="1:17" ht="12.75">
      <c r="A10" s="22" t="s">
        <v>15</v>
      </c>
      <c r="B10" s="65" t="s">
        <v>99</v>
      </c>
      <c r="C10" s="67">
        <v>80</v>
      </c>
      <c r="D10" s="68">
        <v>92.42</v>
      </c>
      <c r="E10" s="68">
        <v>90</v>
      </c>
      <c r="F10" s="68">
        <v>53.94</v>
      </c>
      <c r="G10" s="69">
        <v>90</v>
      </c>
      <c r="H10" s="31">
        <v>47.11</v>
      </c>
      <c r="I10" s="31">
        <v>70</v>
      </c>
      <c r="J10" s="31">
        <v>50</v>
      </c>
      <c r="K10" s="31">
        <v>300</v>
      </c>
      <c r="L10" s="31">
        <v>300</v>
      </c>
      <c r="M10" s="31">
        <v>300</v>
      </c>
      <c r="N10" s="31">
        <v>300</v>
      </c>
      <c r="O10" s="31">
        <v>300</v>
      </c>
      <c r="P10" s="31">
        <v>300</v>
      </c>
      <c r="Q10" s="54"/>
    </row>
    <row r="11" spans="1:17" ht="12.75">
      <c r="A11" s="22" t="s">
        <v>16</v>
      </c>
      <c r="B11" s="65" t="s">
        <v>17</v>
      </c>
      <c r="C11" s="67">
        <v>3700</v>
      </c>
      <c r="D11" s="68">
        <v>7622.78</v>
      </c>
      <c r="E11" s="68">
        <v>4000</v>
      </c>
      <c r="F11" s="68">
        <v>7911.75</v>
      </c>
      <c r="G11" s="69">
        <v>6300</v>
      </c>
      <c r="H11" s="31">
        <v>4011.24</v>
      </c>
      <c r="I11" s="31">
        <v>5000</v>
      </c>
      <c r="J11" s="31">
        <v>4000</v>
      </c>
      <c r="K11" s="31">
        <v>4000</v>
      </c>
      <c r="L11" s="31">
        <v>4000</v>
      </c>
      <c r="M11" s="31">
        <v>4000</v>
      </c>
      <c r="N11" s="31">
        <v>4000</v>
      </c>
      <c r="O11" s="31">
        <v>4000</v>
      </c>
      <c r="P11" s="31">
        <v>4000</v>
      </c>
      <c r="Q11" s="54"/>
    </row>
    <row r="12" spans="1:17" ht="12" customHeight="1">
      <c r="A12" s="22" t="s">
        <v>18</v>
      </c>
      <c r="B12" s="65" t="s">
        <v>19</v>
      </c>
      <c r="C12" s="67">
        <v>30</v>
      </c>
      <c r="D12" s="68">
        <v>23.25</v>
      </c>
      <c r="E12" s="68">
        <v>30</v>
      </c>
      <c r="F12" s="68">
        <v>23.63</v>
      </c>
      <c r="G12" s="69">
        <v>10</v>
      </c>
      <c r="H12" s="31">
        <v>11.21</v>
      </c>
      <c r="I12" s="31">
        <v>10</v>
      </c>
      <c r="J12" s="31">
        <v>10</v>
      </c>
      <c r="K12" s="31">
        <v>5</v>
      </c>
      <c r="L12" s="31">
        <v>5</v>
      </c>
      <c r="M12" s="31">
        <v>5</v>
      </c>
      <c r="N12" s="31">
        <v>5</v>
      </c>
      <c r="O12" s="31">
        <v>5</v>
      </c>
      <c r="P12" s="31">
        <v>5</v>
      </c>
      <c r="Q12" s="54"/>
    </row>
    <row r="13" spans="1:19" ht="12.75">
      <c r="A13" s="22" t="s">
        <v>22</v>
      </c>
      <c r="B13" s="70" t="s">
        <v>23</v>
      </c>
      <c r="C13" s="67">
        <v>11000</v>
      </c>
      <c r="D13" s="68">
        <v>13467.39</v>
      </c>
      <c r="E13" s="68">
        <v>11800</v>
      </c>
      <c r="F13" s="68">
        <v>11649.58</v>
      </c>
      <c r="G13" s="69">
        <v>12000</v>
      </c>
      <c r="H13" s="31">
        <v>9940.49</v>
      </c>
      <c r="I13" s="31">
        <v>11500</v>
      </c>
      <c r="J13" s="31">
        <v>10320</v>
      </c>
      <c r="K13" s="31">
        <v>6885</v>
      </c>
      <c r="L13" s="31">
        <v>6885</v>
      </c>
      <c r="M13" s="31">
        <v>6885</v>
      </c>
      <c r="N13" s="31">
        <v>6885</v>
      </c>
      <c r="O13" s="31">
        <v>6885</v>
      </c>
      <c r="P13" s="31">
        <v>6885</v>
      </c>
      <c r="Q13" s="54"/>
      <c r="S13" s="54"/>
    </row>
    <row r="14" spans="1:17" ht="13.5" thickBot="1">
      <c r="A14" s="32" t="s">
        <v>24</v>
      </c>
      <c r="B14" s="65" t="s">
        <v>25</v>
      </c>
      <c r="C14" s="71">
        <v>16500</v>
      </c>
      <c r="D14" s="68">
        <v>18614.64</v>
      </c>
      <c r="E14" s="68">
        <v>16500</v>
      </c>
      <c r="F14" s="68">
        <v>20935.73</v>
      </c>
      <c r="G14" s="69">
        <v>16500</v>
      </c>
      <c r="H14" s="31">
        <v>30689.06</v>
      </c>
      <c r="I14" s="31">
        <v>33000</v>
      </c>
      <c r="J14" s="31">
        <v>31690</v>
      </c>
      <c r="K14" s="31">
        <v>49000</v>
      </c>
      <c r="L14" s="31">
        <v>49000</v>
      </c>
      <c r="M14" s="31">
        <v>49000</v>
      </c>
      <c r="N14" s="31">
        <v>49000</v>
      </c>
      <c r="O14" s="31">
        <v>49000</v>
      </c>
      <c r="P14" s="31">
        <v>49000</v>
      </c>
      <c r="Q14" s="54"/>
    </row>
    <row r="15" spans="1:17" ht="13.5" thickBot="1">
      <c r="A15" s="33"/>
      <c r="B15" s="72" t="s">
        <v>26</v>
      </c>
      <c r="C15" s="73" t="e">
        <f>SUM(C8+C9+C10+C11+C12+#REF!+#REF!+#REF!+C13+C14)</f>
        <v>#REF!</v>
      </c>
      <c r="D15" s="74" t="e">
        <f>SUM(D8+D9+D10+D11+D12+#REF!+#REF!+#REF!+D13+D14)</f>
        <v>#REF!</v>
      </c>
      <c r="E15" s="74" t="e">
        <f>SUM(E8+E9+E10+E11+E12+#REF!+#REF!+#REF!+E13+E14)</f>
        <v>#REF!</v>
      </c>
      <c r="F15" s="74" t="e">
        <f>SUM(F8+F9+F10+F11+F12+#REF!+#REF!+#REF!+F13+F14)</f>
        <v>#REF!</v>
      </c>
      <c r="G15" s="74" t="e">
        <f>SUM(G8+G9+G10+G11+G12+#REF!+#REF!+#REF!+G13+G14)</f>
        <v>#REF!</v>
      </c>
      <c r="H15" s="34" t="e">
        <f>SUM(H8+H9+H10+H11+H12+#REF!+#REF!+#REF!+H13+H14)</f>
        <v>#REF!</v>
      </c>
      <c r="I15" s="34" t="e">
        <f>SUM(I8+I9+I10+I11+I12+#REF!+#REF!+#REF!+I13+I14)</f>
        <v>#REF!</v>
      </c>
      <c r="J15" s="34" t="e">
        <f>SUM(J8+J9+J10+J11+J12+#REF!+#REF!+#REF!+J13+J14)</f>
        <v>#REF!</v>
      </c>
      <c r="K15" s="34">
        <f aca="true" t="shared" si="0" ref="K15:P15">SUM(K8+K9+K10+K11+K12+K13+K14)</f>
        <v>62590</v>
      </c>
      <c r="L15" s="34">
        <f t="shared" si="0"/>
        <v>62590</v>
      </c>
      <c r="M15" s="34">
        <f t="shared" si="0"/>
        <v>62590</v>
      </c>
      <c r="N15" s="34">
        <f t="shared" si="0"/>
        <v>62590</v>
      </c>
      <c r="O15" s="34">
        <f t="shared" si="0"/>
        <v>62590</v>
      </c>
      <c r="P15" s="34">
        <f t="shared" si="0"/>
        <v>62590</v>
      </c>
      <c r="Q15" s="54"/>
    </row>
    <row r="16" spans="1:16" ht="12.75">
      <c r="A16" s="14"/>
      <c r="B16" s="75" t="s">
        <v>27</v>
      </c>
      <c r="C16" s="76"/>
      <c r="D16" s="77"/>
      <c r="E16" s="77"/>
      <c r="F16" s="77"/>
      <c r="G16" s="78"/>
      <c r="H16" s="35"/>
      <c r="I16" s="35"/>
      <c r="J16" s="35"/>
      <c r="K16" s="35"/>
      <c r="L16" s="35"/>
      <c r="M16" s="35"/>
      <c r="N16" s="35"/>
      <c r="O16" s="35"/>
      <c r="P16" s="35"/>
    </row>
    <row r="17" spans="1:16" ht="12.75">
      <c r="A17" s="22" t="s">
        <v>28</v>
      </c>
      <c r="B17" s="65" t="s">
        <v>29</v>
      </c>
      <c r="C17" s="79"/>
      <c r="D17" s="80"/>
      <c r="E17" s="80"/>
      <c r="F17" s="80"/>
      <c r="G17" s="39"/>
      <c r="H17" s="37"/>
      <c r="I17" s="37"/>
      <c r="J17" s="37"/>
      <c r="K17" s="37"/>
      <c r="L17" s="37"/>
      <c r="M17" s="37"/>
      <c r="N17" s="37"/>
      <c r="O17" s="37"/>
      <c r="P17" s="37"/>
    </row>
    <row r="18" spans="1:16" ht="12.75">
      <c r="A18" s="22"/>
      <c r="B18" s="65" t="s">
        <v>30</v>
      </c>
      <c r="C18" s="81">
        <v>60</v>
      </c>
      <c r="D18" s="68">
        <v>1.38</v>
      </c>
      <c r="E18" s="68">
        <v>60</v>
      </c>
      <c r="F18" s="68">
        <v>1.26</v>
      </c>
      <c r="G18" s="69">
        <v>40</v>
      </c>
      <c r="H18" s="31">
        <v>1.26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</row>
    <row r="19" spans="1:16" ht="12.75" hidden="1">
      <c r="A19" s="22"/>
      <c r="B19" s="65" t="s">
        <v>31</v>
      </c>
      <c r="C19" s="81"/>
      <c r="D19" s="68">
        <v>6116.91</v>
      </c>
      <c r="E19" s="68"/>
      <c r="F19" s="68">
        <v>495.39</v>
      </c>
      <c r="G19" s="69"/>
      <c r="H19" s="31">
        <v>199.01</v>
      </c>
      <c r="I19" s="31"/>
      <c r="J19" s="31"/>
      <c r="K19" s="31"/>
      <c r="L19" s="31"/>
      <c r="M19" s="31"/>
      <c r="N19" s="31"/>
      <c r="O19" s="31"/>
      <c r="P19" s="31"/>
    </row>
    <row r="20" spans="1:16" ht="12.75">
      <c r="A20" s="22" t="s">
        <v>32</v>
      </c>
      <c r="B20" s="65" t="s">
        <v>33</v>
      </c>
      <c r="C20" s="81">
        <v>1000</v>
      </c>
      <c r="D20" s="68">
        <v>3066.09</v>
      </c>
      <c r="E20" s="68">
        <v>1200</v>
      </c>
      <c r="F20" s="68">
        <v>2618.25</v>
      </c>
      <c r="G20" s="69">
        <v>1500</v>
      </c>
      <c r="H20" s="31">
        <v>1516.5</v>
      </c>
      <c r="I20" s="31">
        <v>1600</v>
      </c>
      <c r="J20" s="31">
        <v>1465</v>
      </c>
      <c r="K20" s="31">
        <v>398</v>
      </c>
      <c r="L20" s="31">
        <v>398</v>
      </c>
      <c r="M20" s="31">
        <v>398</v>
      </c>
      <c r="N20" s="31">
        <v>398</v>
      </c>
      <c r="O20" s="31">
        <v>398</v>
      </c>
      <c r="P20" s="31">
        <v>398</v>
      </c>
    </row>
    <row r="21" spans="1:16" ht="12.75">
      <c r="A21" s="22" t="s">
        <v>34</v>
      </c>
      <c r="B21" s="65" t="s">
        <v>35</v>
      </c>
      <c r="C21" s="81">
        <v>1000</v>
      </c>
      <c r="D21" s="68">
        <v>775.72</v>
      </c>
      <c r="E21" s="68">
        <v>1000</v>
      </c>
      <c r="F21" s="68">
        <v>450.83</v>
      </c>
      <c r="G21" s="69">
        <v>700</v>
      </c>
      <c r="H21" s="31">
        <v>635.64</v>
      </c>
      <c r="I21" s="31">
        <v>610</v>
      </c>
      <c r="J21" s="31">
        <v>535</v>
      </c>
      <c r="K21" s="31">
        <v>605</v>
      </c>
      <c r="L21" s="31">
        <v>605</v>
      </c>
      <c r="M21" s="31">
        <v>605</v>
      </c>
      <c r="N21" s="31">
        <v>605</v>
      </c>
      <c r="O21" s="31">
        <v>605</v>
      </c>
      <c r="P21" s="31">
        <v>605</v>
      </c>
    </row>
    <row r="22" spans="1:16" ht="12.75" hidden="1">
      <c r="A22" s="22"/>
      <c r="B22" s="65" t="s">
        <v>36</v>
      </c>
      <c r="C22" s="81"/>
      <c r="D22" s="68">
        <v>2092.78</v>
      </c>
      <c r="E22" s="68"/>
      <c r="F22" s="68">
        <v>2623.84</v>
      </c>
      <c r="G22" s="69"/>
      <c r="H22" s="31">
        <v>-489.34</v>
      </c>
      <c r="I22" s="31"/>
      <c r="J22" s="31"/>
      <c r="K22" s="31"/>
      <c r="L22" s="31"/>
      <c r="M22" s="31"/>
      <c r="N22" s="31"/>
      <c r="O22" s="31"/>
      <c r="P22" s="31"/>
    </row>
    <row r="23" spans="1:16" ht="12.75" hidden="1">
      <c r="A23" s="22"/>
      <c r="B23" s="65" t="s">
        <v>37</v>
      </c>
      <c r="C23" s="81"/>
      <c r="D23" s="68"/>
      <c r="E23" s="68"/>
      <c r="F23" s="68">
        <v>443.79</v>
      </c>
      <c r="G23" s="69"/>
      <c r="H23" s="31"/>
      <c r="I23" s="31"/>
      <c r="J23" s="31"/>
      <c r="K23" s="31"/>
      <c r="L23" s="31"/>
      <c r="M23" s="31"/>
      <c r="N23" s="31"/>
      <c r="O23" s="31"/>
      <c r="P23" s="31"/>
    </row>
    <row r="24" spans="1:16" ht="12.75" hidden="1">
      <c r="A24" s="22"/>
      <c r="B24" s="65" t="s">
        <v>38</v>
      </c>
      <c r="C24" s="81"/>
      <c r="D24" s="68">
        <v>16</v>
      </c>
      <c r="E24" s="68"/>
      <c r="F24" s="68">
        <v>247.99</v>
      </c>
      <c r="G24" s="69"/>
      <c r="H24" s="31">
        <v>1933.61</v>
      </c>
      <c r="I24" s="31"/>
      <c r="J24" s="31"/>
      <c r="K24" s="31"/>
      <c r="L24" s="31"/>
      <c r="M24" s="31"/>
      <c r="N24" s="31"/>
      <c r="O24" s="31"/>
      <c r="P24" s="31"/>
    </row>
    <row r="25" spans="1:16" ht="12.75" hidden="1">
      <c r="A25" s="22"/>
      <c r="B25" s="65" t="s">
        <v>39</v>
      </c>
      <c r="C25" s="81"/>
      <c r="D25" s="68">
        <v>2500</v>
      </c>
      <c r="E25" s="68"/>
      <c r="F25" s="68">
        <v>35</v>
      </c>
      <c r="G25" s="69"/>
      <c r="H25" s="31"/>
      <c r="I25" s="31"/>
      <c r="J25" s="31"/>
      <c r="K25" s="31"/>
      <c r="L25" s="31"/>
      <c r="M25" s="31"/>
      <c r="N25" s="31"/>
      <c r="O25" s="31"/>
      <c r="P25" s="31"/>
    </row>
    <row r="26" spans="1:16" ht="12.75" hidden="1">
      <c r="A26" s="22"/>
      <c r="B26" s="65" t="s">
        <v>40</v>
      </c>
      <c r="C26" s="81"/>
      <c r="D26" s="68">
        <v>92.63</v>
      </c>
      <c r="E26" s="68"/>
      <c r="F26" s="68">
        <v>259.1</v>
      </c>
      <c r="G26" s="69"/>
      <c r="H26" s="31">
        <v>402.05</v>
      </c>
      <c r="I26" s="31"/>
      <c r="J26" s="31"/>
      <c r="K26" s="31"/>
      <c r="L26" s="31"/>
      <c r="M26" s="31"/>
      <c r="N26" s="31"/>
      <c r="O26" s="31"/>
      <c r="P26" s="31"/>
    </row>
    <row r="27" spans="1:16" ht="13.5" thickBot="1">
      <c r="A27" s="32" t="s">
        <v>41</v>
      </c>
      <c r="B27" s="65" t="s">
        <v>42</v>
      </c>
      <c r="C27" s="81">
        <v>1500</v>
      </c>
      <c r="D27" s="68">
        <v>1204.02</v>
      </c>
      <c r="E27" s="68">
        <v>1500</v>
      </c>
      <c r="F27" s="68">
        <v>2100.07</v>
      </c>
      <c r="G27" s="69">
        <v>1500</v>
      </c>
      <c r="H27" s="31">
        <v>1935.9</v>
      </c>
      <c r="I27" s="31">
        <v>2490</v>
      </c>
      <c r="J27" s="31">
        <v>2500</v>
      </c>
      <c r="K27" s="31">
        <v>1900</v>
      </c>
      <c r="L27" s="31">
        <v>1900</v>
      </c>
      <c r="M27" s="31">
        <v>1900</v>
      </c>
      <c r="N27" s="31">
        <v>1900</v>
      </c>
      <c r="O27" s="31">
        <v>1900</v>
      </c>
      <c r="P27" s="31">
        <v>1900</v>
      </c>
    </row>
    <row r="28" spans="1:16" ht="13.5" thickBot="1">
      <c r="A28" s="33"/>
      <c r="B28" s="72" t="s">
        <v>43</v>
      </c>
      <c r="C28" s="73">
        <f>C18+C19+C20+C21+C22+C24+C25+C26+C27</f>
        <v>3560</v>
      </c>
      <c r="D28" s="74">
        <f>D18+D19+D20+D21+D22+D24+D25+D26+D27</f>
        <v>15865.53</v>
      </c>
      <c r="E28" s="74">
        <f>E18+E19+E20+E21+E22+E24+E25+E26+E27</f>
        <v>3760</v>
      </c>
      <c r="F28" s="74">
        <f aca="true" t="shared" si="1" ref="F28:K28">SUM(F18:F27)</f>
        <v>9275.52</v>
      </c>
      <c r="G28" s="74">
        <f t="shared" si="1"/>
        <v>3740</v>
      </c>
      <c r="H28" s="34">
        <f t="shared" si="1"/>
        <v>6134.629999999999</v>
      </c>
      <c r="I28" s="34">
        <f t="shared" si="1"/>
        <v>4700</v>
      </c>
      <c r="J28" s="34">
        <f t="shared" si="1"/>
        <v>4500</v>
      </c>
      <c r="K28" s="34">
        <f t="shared" si="1"/>
        <v>2903</v>
      </c>
      <c r="L28" s="34">
        <f>SUM(L18:L27)</f>
        <v>2903</v>
      </c>
      <c r="M28" s="34">
        <f>SUM(M18:M27)</f>
        <v>2903</v>
      </c>
      <c r="N28" s="34">
        <f>SUM(N18:N27)</f>
        <v>2903</v>
      </c>
      <c r="O28" s="34">
        <f>SUM(O18:O27)</f>
        <v>2903</v>
      </c>
      <c r="P28" s="34">
        <f>SUM(P18:P27)</f>
        <v>2903</v>
      </c>
    </row>
    <row r="29" spans="1:16" ht="13.5" thickBot="1">
      <c r="A29" s="38"/>
      <c r="B29" s="75" t="s">
        <v>44</v>
      </c>
      <c r="C29" s="79"/>
      <c r="D29" s="80"/>
      <c r="E29" s="80"/>
      <c r="F29" s="80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ht="13.5" thickBot="1">
      <c r="A30" s="40" t="s">
        <v>45</v>
      </c>
      <c r="B30" s="82" t="s">
        <v>46</v>
      </c>
      <c r="C30" s="81">
        <v>120</v>
      </c>
      <c r="D30" s="68">
        <v>153</v>
      </c>
      <c r="E30" s="68">
        <v>120</v>
      </c>
      <c r="F30" s="68">
        <v>220</v>
      </c>
      <c r="G30" s="69">
        <v>50</v>
      </c>
      <c r="H30" s="31">
        <v>50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</row>
    <row r="31" spans="1:16" ht="13.5" thickBot="1">
      <c r="A31" s="33"/>
      <c r="B31" s="72" t="s">
        <v>47</v>
      </c>
      <c r="C31" s="74">
        <f aca="true" t="shared" si="2" ref="C31:K31">C30</f>
        <v>120</v>
      </c>
      <c r="D31" s="74">
        <f t="shared" si="2"/>
        <v>153</v>
      </c>
      <c r="E31" s="74">
        <f t="shared" si="2"/>
        <v>120</v>
      </c>
      <c r="F31" s="74">
        <f t="shared" si="2"/>
        <v>220</v>
      </c>
      <c r="G31" s="74">
        <f t="shared" si="2"/>
        <v>50</v>
      </c>
      <c r="H31" s="34">
        <f t="shared" si="2"/>
        <v>50</v>
      </c>
      <c r="I31" s="34">
        <f t="shared" si="2"/>
        <v>0</v>
      </c>
      <c r="J31" s="34">
        <f t="shared" si="2"/>
        <v>0</v>
      </c>
      <c r="K31" s="34">
        <f t="shared" si="2"/>
        <v>0</v>
      </c>
      <c r="L31" s="34">
        <f>L30</f>
        <v>0</v>
      </c>
      <c r="M31" s="34">
        <f>M30</f>
        <v>0</v>
      </c>
      <c r="N31" s="34">
        <f>N30</f>
        <v>0</v>
      </c>
      <c r="O31" s="34">
        <f>O30</f>
        <v>0</v>
      </c>
      <c r="P31" s="34">
        <f>P30</f>
        <v>0</v>
      </c>
    </row>
    <row r="32" spans="1:16" ht="14.25" thickBot="1">
      <c r="A32" s="38"/>
      <c r="B32" s="83" t="s">
        <v>48</v>
      </c>
      <c r="C32" s="84" t="e">
        <f aca="true" t="shared" si="3" ref="C32:K32">SUM(C15+C28+C31)</f>
        <v>#REF!</v>
      </c>
      <c r="D32" s="85" t="e">
        <f t="shared" si="3"/>
        <v>#REF!</v>
      </c>
      <c r="E32" s="85" t="e">
        <f t="shared" si="3"/>
        <v>#REF!</v>
      </c>
      <c r="F32" s="85" t="e">
        <f t="shared" si="3"/>
        <v>#REF!</v>
      </c>
      <c r="G32" s="85" t="e">
        <f t="shared" si="3"/>
        <v>#REF!</v>
      </c>
      <c r="H32" s="41" t="e">
        <f t="shared" si="3"/>
        <v>#REF!</v>
      </c>
      <c r="I32" s="41" t="e">
        <f t="shared" si="3"/>
        <v>#REF!</v>
      </c>
      <c r="J32" s="41" t="e">
        <f t="shared" si="3"/>
        <v>#REF!</v>
      </c>
      <c r="K32" s="41">
        <f t="shared" si="3"/>
        <v>65493</v>
      </c>
      <c r="L32" s="41">
        <f>SUM(L15+L28+L31)</f>
        <v>65493</v>
      </c>
      <c r="M32" s="41">
        <f>SUM(M15+M28+M31)</f>
        <v>65493</v>
      </c>
      <c r="N32" s="41">
        <f>SUM(N15+N28+N31)</f>
        <v>65493</v>
      </c>
      <c r="O32" s="41">
        <f>SUM(O15+O28+O31)</f>
        <v>65493</v>
      </c>
      <c r="P32" s="41">
        <f>SUM(P15+P28+P31)</f>
        <v>65493</v>
      </c>
    </row>
    <row r="33" spans="1:16" ht="12.75">
      <c r="A33" s="14"/>
      <c r="B33" s="75" t="s">
        <v>49</v>
      </c>
      <c r="C33" s="76"/>
      <c r="D33" s="77"/>
      <c r="E33" s="77"/>
      <c r="F33" s="77"/>
      <c r="G33" s="78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.75">
      <c r="A34" s="36"/>
      <c r="B34" s="75" t="s">
        <v>50</v>
      </c>
      <c r="C34" s="79"/>
      <c r="D34" s="80"/>
      <c r="E34" s="80"/>
      <c r="F34" s="80"/>
      <c r="G34" s="39"/>
      <c r="H34" s="37"/>
      <c r="I34" s="37"/>
      <c r="J34" s="37"/>
      <c r="K34" s="37"/>
      <c r="L34" s="37"/>
      <c r="M34" s="37"/>
      <c r="N34" s="37"/>
      <c r="O34" s="37"/>
      <c r="P34" s="37"/>
    </row>
    <row r="35" spans="1:20" ht="12.75">
      <c r="A35" s="22" t="s">
        <v>51</v>
      </c>
      <c r="B35" s="65" t="s">
        <v>52</v>
      </c>
      <c r="C35" s="81">
        <v>29080</v>
      </c>
      <c r="D35" s="68">
        <v>29080</v>
      </c>
      <c r="E35" s="68">
        <v>30324</v>
      </c>
      <c r="F35" s="68">
        <v>28000</v>
      </c>
      <c r="G35" s="69">
        <v>48973</v>
      </c>
      <c r="H35" s="31">
        <v>48973</v>
      </c>
      <c r="I35" s="31">
        <v>42840</v>
      </c>
      <c r="J35" s="31">
        <v>38556</v>
      </c>
      <c r="K35" s="31">
        <v>48543</v>
      </c>
      <c r="L35" s="31">
        <v>46991</v>
      </c>
      <c r="M35" s="31">
        <v>46991</v>
      </c>
      <c r="N35" s="31">
        <v>46991</v>
      </c>
      <c r="O35" s="31">
        <v>46991</v>
      </c>
      <c r="P35" s="31">
        <v>46991</v>
      </c>
      <c r="Q35" s="64"/>
      <c r="R35" s="64"/>
      <c r="S35" s="64"/>
      <c r="T35" s="64"/>
    </row>
    <row r="36" spans="1:16" ht="12.75" hidden="1">
      <c r="A36" s="22"/>
      <c r="B36" s="65" t="s">
        <v>53</v>
      </c>
      <c r="C36" s="81"/>
      <c r="D36" s="68">
        <v>8220.06</v>
      </c>
      <c r="E36" s="68"/>
      <c r="F36" s="68">
        <v>9715.98</v>
      </c>
      <c r="G36" s="69"/>
      <c r="H36" s="31">
        <v>8784.06</v>
      </c>
      <c r="I36" s="31"/>
      <c r="J36" s="31"/>
      <c r="K36" s="31"/>
      <c r="L36" s="31"/>
      <c r="M36" s="31"/>
      <c r="N36" s="31"/>
      <c r="O36" s="31"/>
      <c r="P36" s="31"/>
    </row>
    <row r="37" spans="1:16" ht="12.75" hidden="1">
      <c r="A37" s="22"/>
      <c r="B37" s="65" t="s">
        <v>54</v>
      </c>
      <c r="C37" s="81"/>
      <c r="D37" s="68">
        <v>55838</v>
      </c>
      <c r="E37" s="68"/>
      <c r="F37" s="68">
        <v>62696.13</v>
      </c>
      <c r="G37" s="69"/>
      <c r="H37" s="31">
        <v>68282.22</v>
      </c>
      <c r="I37" s="31"/>
      <c r="J37" s="31"/>
      <c r="K37" s="31"/>
      <c r="L37" s="31"/>
      <c r="M37" s="31"/>
      <c r="N37" s="31"/>
      <c r="O37" s="31"/>
      <c r="P37" s="31"/>
    </row>
    <row r="38" spans="1:16" ht="12.75">
      <c r="A38" s="22" t="s">
        <v>55</v>
      </c>
      <c r="B38" s="65" t="s">
        <v>56</v>
      </c>
      <c r="C38" s="81">
        <v>138541</v>
      </c>
      <c r="D38" s="68">
        <v>343164.49</v>
      </c>
      <c r="E38" s="68">
        <v>146386</v>
      </c>
      <c r="F38" s="68">
        <v>163437.27</v>
      </c>
      <c r="G38" s="69">
        <v>141559</v>
      </c>
      <c r="H38" s="31">
        <v>155696.22</v>
      </c>
      <c r="I38" s="31">
        <v>144432</v>
      </c>
      <c r="J38" s="31">
        <v>185708</v>
      </c>
      <c r="K38" s="31">
        <v>244890</v>
      </c>
      <c r="L38" s="31">
        <v>244890</v>
      </c>
      <c r="M38" s="31">
        <v>244890</v>
      </c>
      <c r="N38" s="31">
        <v>244890</v>
      </c>
      <c r="O38" s="31">
        <v>244890</v>
      </c>
      <c r="P38" s="31">
        <v>244890</v>
      </c>
    </row>
    <row r="39" spans="1:16" ht="12.75" hidden="1">
      <c r="A39" s="22"/>
      <c r="B39" s="65" t="s">
        <v>57</v>
      </c>
      <c r="C39" s="81"/>
      <c r="D39" s="68">
        <v>604.97</v>
      </c>
      <c r="E39" s="68"/>
      <c r="F39" s="68">
        <v>1844.5</v>
      </c>
      <c r="G39" s="69"/>
      <c r="H39" s="31">
        <v>668.38</v>
      </c>
      <c r="I39" s="31"/>
      <c r="J39" s="31"/>
      <c r="K39" s="31"/>
      <c r="L39" s="31"/>
      <c r="M39" s="31"/>
      <c r="N39" s="31"/>
      <c r="O39" s="31"/>
      <c r="P39" s="31"/>
    </row>
    <row r="40" spans="1:16" ht="12.75" hidden="1">
      <c r="A40" s="22"/>
      <c r="B40" s="65" t="s">
        <v>58</v>
      </c>
      <c r="C40" s="81"/>
      <c r="D40" s="68">
        <v>-82.81</v>
      </c>
      <c r="E40" s="68"/>
      <c r="F40" s="68">
        <v>-77.95</v>
      </c>
      <c r="G40" s="69"/>
      <c r="H40" s="31"/>
      <c r="I40" s="31"/>
      <c r="J40" s="31"/>
      <c r="K40" s="31"/>
      <c r="L40" s="31"/>
      <c r="M40" s="31"/>
      <c r="N40" s="31"/>
      <c r="O40" s="31"/>
      <c r="P40" s="31"/>
    </row>
    <row r="41" spans="1:16" ht="12.75" hidden="1">
      <c r="A41" s="22"/>
      <c r="B41" s="65" t="s">
        <v>59</v>
      </c>
      <c r="C41" s="81"/>
      <c r="D41" s="68"/>
      <c r="E41" s="68"/>
      <c r="F41" s="68">
        <v>7000</v>
      </c>
      <c r="G41" s="69"/>
      <c r="H41" s="31"/>
      <c r="I41" s="31"/>
      <c r="J41" s="31"/>
      <c r="K41" s="31"/>
      <c r="L41" s="31"/>
      <c r="M41" s="31"/>
      <c r="N41" s="31"/>
      <c r="O41" s="31"/>
      <c r="P41" s="31"/>
    </row>
    <row r="42" spans="1:16" ht="12.75" hidden="1">
      <c r="A42" s="22"/>
      <c r="B42" s="65" t="s">
        <v>60</v>
      </c>
      <c r="C42" s="81"/>
      <c r="D42" s="68">
        <v>53500</v>
      </c>
      <c r="E42" s="68"/>
      <c r="F42" s="68">
        <v>57000</v>
      </c>
      <c r="G42" s="69"/>
      <c r="H42" s="31">
        <v>37891</v>
      </c>
      <c r="I42" s="31"/>
      <c r="J42" s="31"/>
      <c r="K42" s="31"/>
      <c r="L42" s="31"/>
      <c r="M42" s="31"/>
      <c r="N42" s="31"/>
      <c r="O42" s="31"/>
      <c r="P42" s="31"/>
    </row>
    <row r="43" spans="1:16" ht="12.75" hidden="1">
      <c r="A43" s="22"/>
      <c r="B43" s="65" t="s">
        <v>61</v>
      </c>
      <c r="C43" s="81"/>
      <c r="D43" s="68">
        <v>2617.9</v>
      </c>
      <c r="E43" s="68"/>
      <c r="F43" s="68"/>
      <c r="G43" s="69"/>
      <c r="H43" s="31">
        <v>341</v>
      </c>
      <c r="I43" s="31"/>
      <c r="J43" s="31"/>
      <c r="K43" s="31"/>
      <c r="L43" s="31"/>
      <c r="M43" s="31"/>
      <c r="N43" s="31"/>
      <c r="O43" s="31"/>
      <c r="P43" s="31"/>
    </row>
    <row r="44" spans="1:16" ht="12.75" hidden="1">
      <c r="A44" s="22"/>
      <c r="B44" s="65" t="s">
        <v>62</v>
      </c>
      <c r="C44" s="81"/>
      <c r="D44" s="68">
        <v>4900.5</v>
      </c>
      <c r="E44" s="68"/>
      <c r="F44" s="68">
        <v>50712.29</v>
      </c>
      <c r="G44" s="69"/>
      <c r="H44" s="31">
        <v>27191.12</v>
      </c>
      <c r="I44" s="31"/>
      <c r="J44" s="31"/>
      <c r="K44" s="31"/>
      <c r="L44" s="31"/>
      <c r="M44" s="31"/>
      <c r="N44" s="31"/>
      <c r="O44" s="31"/>
      <c r="P44" s="31"/>
    </row>
    <row r="45" spans="1:16" ht="12.75" hidden="1">
      <c r="A45" s="22"/>
      <c r="B45" s="65" t="s">
        <v>63</v>
      </c>
      <c r="C45" s="81"/>
      <c r="D45" s="68">
        <v>10000</v>
      </c>
      <c r="E45" s="68"/>
      <c r="F45" s="86"/>
      <c r="G45" s="87"/>
      <c r="H45" s="31"/>
      <c r="I45" s="31"/>
      <c r="J45" s="31"/>
      <c r="K45" s="31"/>
      <c r="L45" s="31"/>
      <c r="M45" s="31"/>
      <c r="N45" s="31"/>
      <c r="O45" s="31"/>
      <c r="P45" s="31"/>
    </row>
    <row r="46" spans="1:16" ht="12.75">
      <c r="A46" s="22"/>
      <c r="B46" s="88" t="s">
        <v>64</v>
      </c>
      <c r="C46" s="81"/>
      <c r="D46" s="68"/>
      <c r="E46" s="68"/>
      <c r="F46" s="86"/>
      <c r="G46" s="87"/>
      <c r="H46" s="31"/>
      <c r="I46" s="31"/>
      <c r="J46" s="31"/>
      <c r="K46" s="31"/>
      <c r="L46" s="31"/>
      <c r="M46" s="31"/>
      <c r="N46" s="31"/>
      <c r="O46" s="31"/>
      <c r="P46" s="31"/>
    </row>
    <row r="47" spans="1:16" ht="12.75">
      <c r="A47" s="22"/>
      <c r="B47" s="65" t="s">
        <v>65</v>
      </c>
      <c r="C47" s="81"/>
      <c r="D47" s="68"/>
      <c r="E47" s="68"/>
      <c r="F47" s="86"/>
      <c r="G47" s="87"/>
      <c r="H47" s="31"/>
      <c r="I47" s="31"/>
      <c r="J47" s="31"/>
      <c r="K47" s="31">
        <v>19239.2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</row>
    <row r="48" spans="1:16" ht="13.5" thickBot="1">
      <c r="A48" s="32" t="s">
        <v>66</v>
      </c>
      <c r="B48" s="89" t="s">
        <v>67</v>
      </c>
      <c r="C48" s="90">
        <v>135045.9</v>
      </c>
      <c r="D48" s="91">
        <v>166859.63</v>
      </c>
      <c r="E48" s="91">
        <v>19073.8</v>
      </c>
      <c r="F48" s="91">
        <v>243609.33</v>
      </c>
      <c r="G48" s="92">
        <v>109027</v>
      </c>
      <c r="H48" s="42">
        <v>588826.7</v>
      </c>
      <c r="I48" s="42">
        <v>73581</v>
      </c>
      <c r="J48" s="42">
        <v>38406.5</v>
      </c>
      <c r="K48" s="42">
        <v>64350</v>
      </c>
      <c r="L48" s="42">
        <v>40350</v>
      </c>
      <c r="M48" s="42">
        <v>37000</v>
      </c>
      <c r="N48" s="42">
        <v>0</v>
      </c>
      <c r="O48" s="42">
        <v>0</v>
      </c>
      <c r="P48" s="66">
        <v>0</v>
      </c>
    </row>
    <row r="49" spans="1:23" ht="13.5" thickBot="1">
      <c r="A49" s="33"/>
      <c r="B49" s="93" t="s">
        <v>68</v>
      </c>
      <c r="C49" s="94">
        <f aca="true" t="shared" si="4" ref="C49:N49">SUM(C35:C48)</f>
        <v>302666.9</v>
      </c>
      <c r="D49" s="95">
        <f t="shared" si="4"/>
        <v>674702.74</v>
      </c>
      <c r="E49" s="95">
        <f t="shared" si="4"/>
        <v>195783.8</v>
      </c>
      <c r="F49" s="95">
        <f t="shared" si="4"/>
        <v>623937.5499999999</v>
      </c>
      <c r="G49" s="95">
        <f t="shared" si="4"/>
        <v>299559</v>
      </c>
      <c r="H49" s="43">
        <f t="shared" si="4"/>
        <v>936653.7</v>
      </c>
      <c r="I49" s="43">
        <f t="shared" si="4"/>
        <v>260853</v>
      </c>
      <c r="J49" s="43">
        <f t="shared" si="4"/>
        <v>262670.5</v>
      </c>
      <c r="K49" s="43">
        <f t="shared" si="4"/>
        <v>377022.2</v>
      </c>
      <c r="L49" s="43">
        <f t="shared" si="4"/>
        <v>332231</v>
      </c>
      <c r="M49" s="43">
        <f t="shared" si="4"/>
        <v>328881</v>
      </c>
      <c r="N49" s="43">
        <f t="shared" si="4"/>
        <v>291881</v>
      </c>
      <c r="O49" s="43">
        <f>SUM(O35:O48)</f>
        <v>291881</v>
      </c>
      <c r="P49" s="43">
        <f>SUM(P35:P48)</f>
        <v>291881</v>
      </c>
      <c r="Q49" s="64"/>
      <c r="R49" s="64"/>
      <c r="S49" s="64"/>
      <c r="T49" s="64"/>
      <c r="U49" s="64"/>
      <c r="V49" s="64"/>
      <c r="W49" s="64"/>
    </row>
    <row r="50" spans="1:16" ht="24.75" customHeight="1" thickBot="1">
      <c r="A50" s="33"/>
      <c r="B50" s="96" t="s">
        <v>69</v>
      </c>
      <c r="C50" s="97" t="e">
        <f aca="true" t="shared" si="5" ref="C50:N50">SUM(C32+C49)</f>
        <v>#REF!</v>
      </c>
      <c r="D50" s="98" t="e">
        <f t="shared" si="5"/>
        <v>#REF!</v>
      </c>
      <c r="E50" s="98" t="e">
        <f t="shared" si="5"/>
        <v>#REF!</v>
      </c>
      <c r="F50" s="98" t="e">
        <f t="shared" si="5"/>
        <v>#REF!</v>
      </c>
      <c r="G50" s="98" t="e">
        <f t="shared" si="5"/>
        <v>#REF!</v>
      </c>
      <c r="H50" s="44" t="e">
        <f t="shared" si="5"/>
        <v>#REF!</v>
      </c>
      <c r="I50" s="44" t="e">
        <f t="shared" si="5"/>
        <v>#REF!</v>
      </c>
      <c r="J50" s="44" t="e">
        <f t="shared" si="5"/>
        <v>#REF!</v>
      </c>
      <c r="K50" s="44">
        <f t="shared" si="5"/>
        <v>442515.2</v>
      </c>
      <c r="L50" s="44">
        <f t="shared" si="5"/>
        <v>397724</v>
      </c>
      <c r="M50" s="44">
        <f t="shared" si="5"/>
        <v>394374</v>
      </c>
      <c r="N50" s="44">
        <f t="shared" si="5"/>
        <v>357374</v>
      </c>
      <c r="O50" s="44">
        <f>SUM(O32+O49)</f>
        <v>357374</v>
      </c>
      <c r="P50" s="44">
        <f>SUM(P32+P49)</f>
        <v>357374</v>
      </c>
    </row>
    <row r="51" spans="1:18" ht="16.5" customHeight="1" thickBot="1">
      <c r="A51" s="33"/>
      <c r="B51" s="99" t="s">
        <v>70</v>
      </c>
      <c r="C51" s="84">
        <v>0</v>
      </c>
      <c r="D51" s="100">
        <v>-162933.84</v>
      </c>
      <c r="E51" s="85">
        <v>119000</v>
      </c>
      <c r="F51" s="101">
        <v>69678.47</v>
      </c>
      <c r="G51" s="102">
        <v>0</v>
      </c>
      <c r="H51" s="45">
        <v>12752.1</v>
      </c>
      <c r="I51" s="45">
        <v>0</v>
      </c>
      <c r="J51" s="45">
        <v>0</v>
      </c>
      <c r="K51" s="45">
        <v>0</v>
      </c>
      <c r="L51" s="45">
        <v>0</v>
      </c>
      <c r="M51" s="45">
        <v>3350</v>
      </c>
      <c r="N51" s="45">
        <v>40350</v>
      </c>
      <c r="O51" s="45">
        <v>40350</v>
      </c>
      <c r="P51" s="45">
        <v>40350</v>
      </c>
      <c r="Q51" s="106"/>
      <c r="R51" s="106"/>
    </row>
    <row r="52" spans="1:16" ht="17.25" customHeight="1" thickBot="1">
      <c r="A52" s="38"/>
      <c r="B52" s="46" t="s">
        <v>71</v>
      </c>
      <c r="C52" s="47" t="e">
        <f aca="true" t="shared" si="6" ref="C52:K52">SUM(C50+C51)</f>
        <v>#REF!</v>
      </c>
      <c r="D52" s="48" t="e">
        <f t="shared" si="6"/>
        <v>#REF!</v>
      </c>
      <c r="E52" s="49" t="e">
        <f t="shared" si="6"/>
        <v>#REF!</v>
      </c>
      <c r="F52" s="48" t="e">
        <f t="shared" si="6"/>
        <v>#REF!</v>
      </c>
      <c r="G52" s="49" t="e">
        <f t="shared" si="6"/>
        <v>#REF!</v>
      </c>
      <c r="H52" s="50" t="e">
        <f t="shared" si="6"/>
        <v>#REF!</v>
      </c>
      <c r="I52" s="51" t="e">
        <f t="shared" si="6"/>
        <v>#REF!</v>
      </c>
      <c r="J52" s="52" t="e">
        <f t="shared" si="6"/>
        <v>#REF!</v>
      </c>
      <c r="K52" s="63">
        <f t="shared" si="6"/>
        <v>442515.2</v>
      </c>
      <c r="L52" s="63">
        <f>SUM(L50+L51)</f>
        <v>397724</v>
      </c>
      <c r="M52" s="63">
        <f>SUM(M50+M51)</f>
        <v>397724</v>
      </c>
      <c r="N52" s="63">
        <f>SUM(N50+N51)</f>
        <v>397724</v>
      </c>
      <c r="O52" s="63">
        <f>SUM(O50+O51)</f>
        <v>397724</v>
      </c>
      <c r="P52" s="63">
        <f>SUM(P50+P51)</f>
        <v>397724</v>
      </c>
    </row>
    <row r="53" spans="2:13" ht="8.25" customHeight="1">
      <c r="B53" s="53"/>
      <c r="C53" s="53"/>
      <c r="K53" s="54"/>
      <c r="L53" s="54"/>
      <c r="M53" s="54"/>
    </row>
    <row r="54" spans="1:10" ht="14.25" customHeight="1" hidden="1">
      <c r="A54" t="s">
        <v>11</v>
      </c>
      <c r="B54" s="107" t="s">
        <v>72</v>
      </c>
      <c r="C54" s="107"/>
      <c r="D54" s="107"/>
      <c r="E54" s="107"/>
      <c r="F54" s="107"/>
      <c r="G54" s="107"/>
      <c r="H54" s="107"/>
      <c r="I54" s="107"/>
      <c r="J54" s="107"/>
    </row>
    <row r="55" spans="1:10" ht="12.75" hidden="1">
      <c r="A55" t="s">
        <v>13</v>
      </c>
      <c r="B55" s="107" t="s">
        <v>73</v>
      </c>
      <c r="C55" s="107"/>
      <c r="D55" s="107"/>
      <c r="E55" s="107"/>
      <c r="F55" s="107"/>
      <c r="G55" s="107"/>
      <c r="H55" s="107"/>
      <c r="I55" s="107"/>
      <c r="J55" s="107"/>
    </row>
    <row r="56" spans="1:10" ht="12.75" hidden="1">
      <c r="A56" t="s">
        <v>15</v>
      </c>
      <c r="B56" s="109" t="s">
        <v>74</v>
      </c>
      <c r="C56" s="109"/>
      <c r="D56" s="109"/>
      <c r="E56" s="109"/>
      <c r="F56" s="109"/>
      <c r="G56" s="109"/>
      <c r="H56" s="109"/>
      <c r="I56" s="109"/>
      <c r="J56" s="109"/>
    </row>
    <row r="57" spans="1:10" ht="12.75" hidden="1">
      <c r="A57" t="s">
        <v>16</v>
      </c>
      <c r="B57" s="108" t="s">
        <v>75</v>
      </c>
      <c r="C57" s="108"/>
      <c r="D57" s="108"/>
      <c r="E57" s="108"/>
      <c r="F57" s="108"/>
      <c r="G57" s="108"/>
      <c r="H57" s="108"/>
      <c r="I57" s="108"/>
      <c r="J57" s="108"/>
    </row>
    <row r="58" spans="1:10" ht="12.75" hidden="1">
      <c r="A58" t="s">
        <v>18</v>
      </c>
      <c r="B58" s="107" t="s">
        <v>76</v>
      </c>
      <c r="C58" s="107"/>
      <c r="D58" s="107"/>
      <c r="E58" s="107"/>
      <c r="F58" s="107"/>
      <c r="G58" s="107"/>
      <c r="H58" s="107"/>
      <c r="I58" s="107"/>
      <c r="J58" s="107"/>
    </row>
    <row r="59" spans="1:10" ht="12.75" hidden="1">
      <c r="A59" t="s">
        <v>20</v>
      </c>
      <c r="B59" s="107" t="s">
        <v>77</v>
      </c>
      <c r="C59" s="107"/>
      <c r="D59" s="107"/>
      <c r="E59" s="107"/>
      <c r="F59" s="107"/>
      <c r="G59" s="107"/>
      <c r="H59" s="107"/>
      <c r="I59" s="107"/>
      <c r="J59" s="107"/>
    </row>
    <row r="60" spans="1:10" ht="12.75" hidden="1">
      <c r="A60" t="s">
        <v>21</v>
      </c>
      <c r="B60" s="108" t="s">
        <v>78</v>
      </c>
      <c r="C60" s="108"/>
      <c r="D60" s="108"/>
      <c r="E60" s="108"/>
      <c r="F60" s="108"/>
      <c r="G60" s="108"/>
      <c r="H60" s="108"/>
      <c r="I60" s="108"/>
      <c r="J60" s="108"/>
    </row>
    <row r="61" spans="1:10" ht="12.75" hidden="1">
      <c r="A61" t="s">
        <v>79</v>
      </c>
      <c r="B61" s="107" t="s">
        <v>80</v>
      </c>
      <c r="C61" s="107"/>
      <c r="D61" s="107"/>
      <c r="E61" s="107"/>
      <c r="F61" s="107"/>
      <c r="G61" s="107"/>
      <c r="H61" s="107"/>
      <c r="I61" s="107"/>
      <c r="J61" s="107"/>
    </row>
    <row r="62" spans="1:10" ht="12.75" hidden="1">
      <c r="A62" t="s">
        <v>81</v>
      </c>
      <c r="B62" s="107" t="s">
        <v>82</v>
      </c>
      <c r="C62" s="107"/>
      <c r="D62" s="107"/>
      <c r="E62" s="107"/>
      <c r="F62" s="107"/>
      <c r="G62" s="107"/>
      <c r="H62" s="107"/>
      <c r="I62" s="107"/>
      <c r="J62" s="107"/>
    </row>
    <row r="63" spans="1:10" ht="12.75" hidden="1">
      <c r="A63" t="s">
        <v>83</v>
      </c>
      <c r="B63" s="107" t="s">
        <v>84</v>
      </c>
      <c r="C63" s="107"/>
      <c r="D63" s="107"/>
      <c r="E63" s="107"/>
      <c r="F63" s="107"/>
      <c r="G63" s="107"/>
      <c r="H63" s="107"/>
      <c r="I63" s="107"/>
      <c r="J63" s="107"/>
    </row>
    <row r="64" spans="1:10" ht="12.75" hidden="1">
      <c r="A64" t="s">
        <v>85</v>
      </c>
      <c r="B64" s="107" t="s">
        <v>86</v>
      </c>
      <c r="C64" s="107"/>
      <c r="D64" s="107"/>
      <c r="E64" s="107"/>
      <c r="F64" s="107"/>
      <c r="G64" s="107"/>
      <c r="H64" s="107"/>
      <c r="I64" s="107"/>
      <c r="J64" s="107"/>
    </row>
    <row r="65" spans="1:10" ht="12.75" hidden="1">
      <c r="A65" t="s">
        <v>32</v>
      </c>
      <c r="B65" s="107" t="s">
        <v>87</v>
      </c>
      <c r="C65" s="107" t="s">
        <v>88</v>
      </c>
      <c r="D65" s="107"/>
      <c r="E65" s="107"/>
      <c r="F65" s="107"/>
      <c r="G65" s="107"/>
      <c r="H65" s="107"/>
      <c r="I65" s="107"/>
      <c r="J65" s="107"/>
    </row>
    <row r="66" spans="1:10" ht="12.75" hidden="1">
      <c r="A66" t="s">
        <v>34</v>
      </c>
      <c r="B66" s="107" t="s">
        <v>89</v>
      </c>
      <c r="C66" s="107"/>
      <c r="D66" s="107"/>
      <c r="E66" s="107"/>
      <c r="F66" s="107"/>
      <c r="G66" s="107"/>
      <c r="H66" s="107"/>
      <c r="I66" s="107"/>
      <c r="J66" s="107"/>
    </row>
    <row r="67" spans="1:10" ht="12.75" hidden="1">
      <c r="A67" t="s">
        <v>41</v>
      </c>
      <c r="B67" s="107" t="s">
        <v>90</v>
      </c>
      <c r="C67" s="107"/>
      <c r="D67" s="107"/>
      <c r="E67" s="107"/>
      <c r="F67" s="107"/>
      <c r="G67" s="107"/>
      <c r="H67" s="107"/>
      <c r="I67" s="107"/>
      <c r="J67" s="107"/>
    </row>
    <row r="68" spans="1:10" ht="12.75" hidden="1">
      <c r="A68" t="s">
        <v>45</v>
      </c>
      <c r="B68" s="107" t="s">
        <v>91</v>
      </c>
      <c r="C68" s="107"/>
      <c r="D68" s="107"/>
      <c r="E68" s="107"/>
      <c r="F68" s="107"/>
      <c r="G68" s="107"/>
      <c r="H68" s="107"/>
      <c r="I68" s="107"/>
      <c r="J68" s="107"/>
    </row>
    <row r="69" spans="1:10" ht="12.75" hidden="1">
      <c r="A69" t="s">
        <v>51</v>
      </c>
      <c r="B69" s="107" t="s">
        <v>92</v>
      </c>
      <c r="C69" s="107"/>
      <c r="D69" s="107"/>
      <c r="E69" s="107"/>
      <c r="F69" s="107"/>
      <c r="G69" s="107"/>
      <c r="H69" s="107"/>
      <c r="I69" s="107"/>
      <c r="J69" s="107"/>
    </row>
    <row r="70" spans="1:10" ht="12.75" hidden="1">
      <c r="A70" t="s">
        <v>55</v>
      </c>
      <c r="B70" s="107" t="s">
        <v>93</v>
      </c>
      <c r="C70" s="107"/>
      <c r="D70" s="107"/>
      <c r="E70" s="107"/>
      <c r="F70" s="107"/>
      <c r="G70" s="107"/>
      <c r="H70" s="107"/>
      <c r="I70" s="107"/>
      <c r="J70" s="107"/>
    </row>
    <row r="71" spans="1:10" ht="12.75" hidden="1">
      <c r="A71" t="s">
        <v>66</v>
      </c>
      <c r="B71" s="107" t="s">
        <v>94</v>
      </c>
      <c r="C71" s="107"/>
      <c r="D71" s="107"/>
      <c r="E71" s="107"/>
      <c r="F71" s="107"/>
      <c r="G71" s="107"/>
      <c r="H71" s="107"/>
      <c r="I71" s="107"/>
      <c r="J71" s="107"/>
    </row>
    <row r="72" spans="2:10" ht="9" customHeight="1">
      <c r="B72" s="55"/>
      <c r="C72" s="55"/>
      <c r="D72" s="56"/>
      <c r="E72" s="55"/>
      <c r="F72" s="56"/>
      <c r="G72" s="55"/>
      <c r="H72" s="56"/>
      <c r="I72" s="55"/>
      <c r="J72" s="57"/>
    </row>
    <row r="74" ht="12.75">
      <c r="K74" s="103"/>
    </row>
    <row r="75" spans="2:11" ht="12.75">
      <c r="B75" s="104"/>
      <c r="K75" s="103"/>
    </row>
    <row r="76" ht="12.75">
      <c r="K76" s="105"/>
    </row>
    <row r="77" ht="9.75" customHeight="1"/>
    <row r="84" spans="11:15" ht="12.75">
      <c r="K84" s="5"/>
      <c r="L84" s="5"/>
      <c r="M84" s="5"/>
      <c r="N84" s="5"/>
      <c r="O84" s="5"/>
    </row>
    <row r="85" spans="11:15" ht="12.75">
      <c r="K85" s="5"/>
      <c r="L85" s="5"/>
      <c r="M85" s="5"/>
      <c r="N85" s="5"/>
      <c r="O85" s="5"/>
    </row>
    <row r="86" spans="11:15" ht="12.75">
      <c r="K86" s="5"/>
      <c r="L86" s="5"/>
      <c r="M86" s="5"/>
      <c r="N86" s="5"/>
      <c r="O86" s="5"/>
    </row>
    <row r="87" spans="11:15" ht="12.75">
      <c r="K87" s="5"/>
      <c r="L87" s="5"/>
      <c r="M87" s="5"/>
      <c r="N87" s="5"/>
      <c r="O87" s="5"/>
    </row>
  </sheetData>
  <sheetProtection/>
  <mergeCells count="19">
    <mergeCell ref="B54:J54"/>
    <mergeCell ref="B55:J55"/>
    <mergeCell ref="B56:J56"/>
    <mergeCell ref="B57:J57"/>
    <mergeCell ref="B58:J58"/>
    <mergeCell ref="B4:N4"/>
    <mergeCell ref="B59:J59"/>
    <mergeCell ref="B60:J60"/>
    <mergeCell ref="B61:J61"/>
    <mergeCell ref="B62:J62"/>
    <mergeCell ref="B63:J63"/>
    <mergeCell ref="B64:J64"/>
    <mergeCell ref="B71:J71"/>
    <mergeCell ref="B65:J65"/>
    <mergeCell ref="B66:J66"/>
    <mergeCell ref="B67:J67"/>
    <mergeCell ref="B68:J68"/>
    <mergeCell ref="B69:J69"/>
    <mergeCell ref="B70:J70"/>
  </mergeCells>
  <hyperlinks>
    <hyperlink ref="B13" location="'2'!A1" display="Správní poplatky"/>
  </hyperlinks>
  <printOptions/>
  <pageMargins left="0" right="0.1968503937007874" top="0.1968503937007874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DzmuranovaS</dc:creator>
  <cp:keywords/>
  <dc:description/>
  <cp:lastModifiedBy>PekarT</cp:lastModifiedBy>
  <cp:lastPrinted>2021-01-20T09:41:17Z</cp:lastPrinted>
  <dcterms:created xsi:type="dcterms:W3CDTF">2015-11-04T10:23:46Z</dcterms:created>
  <dcterms:modified xsi:type="dcterms:W3CDTF">2021-02-17T09:39:18Z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