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28" windowWidth="14988" windowHeight="3288" activeTab="0"/>
  </bookViews>
  <sheets>
    <sheet name="výdje leden 201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UMC</author>
    <author>NatrovaK</author>
  </authors>
  <commentList>
    <comment ref="D29" authorId="0">
      <text>
        <r>
          <rPr>
            <b/>
            <sz val="8"/>
            <rFont val="Tahoma"/>
            <family val="2"/>
          </rPr>
          <t>UMC:</t>
        </r>
        <r>
          <rPr>
            <sz val="8"/>
            <rFont val="Tahoma"/>
            <family val="2"/>
          </rPr>
          <t xml:space="preserve">
přidáno 3600 Kč, ve výhledu 2013 byla OOS+fond v jedné částce, po odečtení fondu vznikl nepoměr v neprospěch OOS</t>
        </r>
      </text>
    </comment>
    <comment ref="D42" authorId="0">
      <text>
        <r>
          <rPr>
            <b/>
            <sz val="8"/>
            <rFont val="Tahoma"/>
            <family val="2"/>
          </rPr>
          <t>UMC:</t>
        </r>
        <r>
          <rPr>
            <sz val="8"/>
            <rFont val="Tahoma"/>
            <family val="2"/>
          </rPr>
          <t xml:space="preserve">
odečtené 3600
 Kč, z důvodu nepoměru v OOS</t>
        </r>
      </text>
    </comment>
    <comment ref="C49" authorId="1">
      <text>
        <r>
          <rPr>
            <b/>
            <sz val="10"/>
            <rFont val="Tahoma"/>
            <family val="2"/>
          </rPr>
          <t>NatrovaK:</t>
        </r>
        <r>
          <rPr>
            <sz val="10"/>
            <rFont val="Tahoma"/>
            <family val="2"/>
          </rPr>
          <t xml:space="preserve">
960+322</t>
        </r>
      </text>
    </comment>
  </commentList>
</comments>
</file>

<file path=xl/sharedStrings.xml><?xml version="1.0" encoding="utf-8"?>
<sst xmlns="http://schemas.openxmlformats.org/spreadsheetml/2006/main" count="186" uniqueCount="142">
  <si>
    <t xml:space="preserve">NEINVESTIČNÍ  VÝDAJE  </t>
  </si>
  <si>
    <t>Odbor</t>
  </si>
  <si>
    <t>1.</t>
  </si>
  <si>
    <t>Kancelář starosty - sekretariát</t>
  </si>
  <si>
    <t>OKS - odd. tisku a informací</t>
  </si>
  <si>
    <t>OKS - odd.organiz.administrativní</t>
  </si>
  <si>
    <t>2.</t>
  </si>
  <si>
    <t>3.</t>
  </si>
  <si>
    <t>4.</t>
  </si>
  <si>
    <t>5.</t>
  </si>
  <si>
    <t>OKT - Sociální fond zaměstnavatele</t>
  </si>
  <si>
    <t>OKT - odd. pers.a platové</t>
  </si>
  <si>
    <t>OKT - odd. pers.a platové (mzdy)</t>
  </si>
  <si>
    <t>6.</t>
  </si>
  <si>
    <t>Oblast kult.,tělov. a sport. činnost</t>
  </si>
  <si>
    <t>7.</t>
  </si>
  <si>
    <t>Odbor ekonomický</t>
  </si>
  <si>
    <t>8.</t>
  </si>
  <si>
    <t>Odbor majet., byt. a investiční</t>
  </si>
  <si>
    <t>9.</t>
  </si>
  <si>
    <t>10.</t>
  </si>
  <si>
    <t>Odbor stavební</t>
  </si>
  <si>
    <t>11.</t>
  </si>
  <si>
    <t>Odbor dopravy</t>
  </si>
  <si>
    <t>12.</t>
  </si>
  <si>
    <t>Odbor školství</t>
  </si>
  <si>
    <t>13.</t>
  </si>
  <si>
    <t>Odbor občansko - správní</t>
  </si>
  <si>
    <t>OOS - Fond občanských obřadů</t>
  </si>
  <si>
    <t>14.</t>
  </si>
  <si>
    <t>Odbor životního prostředí</t>
  </si>
  <si>
    <t>15.</t>
  </si>
  <si>
    <t>16.</t>
  </si>
  <si>
    <t>Odbor hospodářské správy</t>
  </si>
  <si>
    <t>OHS - požární ochrana</t>
  </si>
  <si>
    <t>17.</t>
  </si>
  <si>
    <t>Odbor informatiky</t>
  </si>
  <si>
    <t>18.</t>
  </si>
  <si>
    <t>19.</t>
  </si>
  <si>
    <t>Středisko sociálních služeb</t>
  </si>
  <si>
    <t>20.</t>
  </si>
  <si>
    <t>DDM</t>
  </si>
  <si>
    <t>21.</t>
  </si>
  <si>
    <t>Rekreační objekt Kozel</t>
  </si>
  <si>
    <t>22.</t>
  </si>
  <si>
    <t>23.</t>
  </si>
  <si>
    <t>Nespecifikované rezervy</t>
  </si>
  <si>
    <t>CELKEM</t>
  </si>
  <si>
    <t xml:space="preserve">INVESTIČNÍ VÝDAJE </t>
  </si>
  <si>
    <t>Odbor maj., byt. a investiční</t>
  </si>
  <si>
    <t>FINANCOVÁNÍ</t>
  </si>
  <si>
    <t>Jistina radnice</t>
  </si>
  <si>
    <t>Bytový fond</t>
  </si>
  <si>
    <t>*) dle schváleného výhledu na rok 2013</t>
  </si>
  <si>
    <t>CELKEM NEINV. a INV. VÝDAJE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</si>
  <si>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</si>
  <si>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</si>
  <si>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</si>
  <si>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</si>
  <si>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</si>
  <si>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</si>
  <si>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</si>
  <si>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</si>
  <si>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Odbor školství - </t>
  </si>
  <si>
    <t xml:space="preserve">Odbor kancelář starosty (oddělení organizačně administrativní) - </t>
  </si>
  <si>
    <t xml:space="preserve">Odbor soc.péče a zdrav. - </t>
  </si>
  <si>
    <t>sociálních a doprovodných služeb s Diakonií a Farní Charitou Stodůlky</t>
  </si>
  <si>
    <t xml:space="preserve">Odbor informatiky - </t>
  </si>
  <si>
    <t xml:space="preserve">5) </t>
  </si>
  <si>
    <t xml:space="preserve">Příspěvky MŠ a ZŠ - </t>
  </si>
  <si>
    <t xml:space="preserve">Rekreační objekt Kozel - </t>
  </si>
  <si>
    <t xml:space="preserve">7) </t>
  </si>
  <si>
    <t xml:space="preserve">8) </t>
  </si>
  <si>
    <t>Návrhy odborů na rok 2013 v tis. Kč</t>
  </si>
  <si>
    <t>80 000 Kč - navýšení neinvestičního příspěvku (nevíme na co)</t>
  </si>
  <si>
    <t>3 990 000 Kč - navýšení neinvestičních příspěvků (nevíme na co)</t>
  </si>
  <si>
    <t>9)</t>
  </si>
  <si>
    <t>průběžné a přístupové chodníky k bytovým domům</t>
  </si>
  <si>
    <t>3 700 000 Kč - obnova strojového parku v kuchyních</t>
  </si>
  <si>
    <t xml:space="preserve">Odbor majetkový, bytový a investiční - </t>
  </si>
  <si>
    <t xml:space="preserve">Odbor životního prostředí - </t>
  </si>
  <si>
    <t>Rozdíl mezi návrhem dle výhledu a návrhem odboru v tis. Kč</t>
  </si>
  <si>
    <t>Skutečné požadavky odborů navíc rok 2013 v tis. Kč</t>
  </si>
  <si>
    <t>Rozdíl mezi návrhem dle výhledu a návrhem odborů v tis. Kč</t>
  </si>
  <si>
    <t xml:space="preserve">Návrh rozpočtu na rok 2013 v  tis. Kč dle schváleného výhledu                          *)  </t>
  </si>
  <si>
    <t>10)</t>
  </si>
  <si>
    <t>11)</t>
  </si>
  <si>
    <t>15)</t>
  </si>
  <si>
    <t>2),12)</t>
  </si>
  <si>
    <t>13),15)</t>
  </si>
  <si>
    <t>14)</t>
  </si>
  <si>
    <t>SSS - Lukáš</t>
  </si>
  <si>
    <t>12)</t>
  </si>
  <si>
    <t>13)</t>
  </si>
  <si>
    <t>3 000 000 Kč - opravy na MŠ a ZŠ</t>
  </si>
  <si>
    <t>100 000 Kč - krizový byt</t>
  </si>
  <si>
    <t>600 000 Kč - odd. tisku a informací</t>
  </si>
  <si>
    <t>Odbor školství -</t>
  </si>
  <si>
    <t>43 000 Kč - pohoštění RMČ a ZMČ</t>
  </si>
  <si>
    <t xml:space="preserve">330 000 Kč - sociální služby a na smluvní zajištění </t>
  </si>
  <si>
    <t>500 000 Kč - obnova výpočetní techniky (30 ks PC včetně monitorů a 10 tiskáren)</t>
  </si>
  <si>
    <t>500 000 Kč - bytová jádra (SF Centra)</t>
  </si>
  <si>
    <t>1 500 000 Kč - předzahrádky prodaných domů, zanedbané pozemky,</t>
  </si>
  <si>
    <t>Odbor kanceláře starosty -</t>
  </si>
  <si>
    <t>154 600 Kč - běžný provoz kanceláře</t>
  </si>
  <si>
    <t>6 000 000 Kč - studie a analýzy</t>
  </si>
  <si>
    <t>Odbor kanceláře starosty - odd. tisku a informací</t>
  </si>
  <si>
    <t>Odbor kanceláře tajemnice - ref. krizového řízení</t>
  </si>
  <si>
    <t>480 000 Kč - voda, teplo, el. energie</t>
  </si>
  <si>
    <t>450 000 Kč - příspěvek na Lukáše</t>
  </si>
  <si>
    <r>
      <t>Požadavky odborů nad rámce přiděleného limitu k datu 24.září 2012 v částce 21 427 600</t>
    </r>
    <r>
      <rPr>
        <u val="single"/>
        <sz val="12"/>
        <rFont val="Arial CE"/>
        <family val="0"/>
      </rPr>
      <t xml:space="preserve"> Kč</t>
    </r>
  </si>
  <si>
    <t>VÝDAJE CELKEM</t>
  </si>
  <si>
    <t>(v tis. Kč)</t>
  </si>
  <si>
    <t xml:space="preserve">SR 2011           </t>
  </si>
  <si>
    <t>24.</t>
  </si>
  <si>
    <t>19.11.2014 (varianta 8)</t>
  </si>
  <si>
    <t xml:space="preserve">Akce z byt.jednotek a tech.celků </t>
  </si>
  <si>
    <t>Příspěvky PO - MŠ,ZŠ</t>
  </si>
  <si>
    <t>OKT - ref. krizového řízení</t>
  </si>
  <si>
    <t>OHS - autoprovoz</t>
  </si>
  <si>
    <t>Odbor sociální péče</t>
  </si>
  <si>
    <t xml:space="preserve">Kulturní dům Mlejn o.p.s. </t>
  </si>
  <si>
    <t>Odbor legislativně právní vč.veř.zakázek</t>
  </si>
  <si>
    <t>OKT - odd.projektových řízení</t>
  </si>
  <si>
    <t xml:space="preserve">OKT - referát e-governmentu </t>
  </si>
  <si>
    <t>Místostarosta RNDr. Plesníková</t>
  </si>
  <si>
    <t>Místostarosta p. Zeman</t>
  </si>
  <si>
    <t>Výhled 2020</t>
  </si>
  <si>
    <t>Výhled 2021</t>
  </si>
  <si>
    <t>Výhled 2022</t>
  </si>
  <si>
    <t>Výhled 2023</t>
  </si>
  <si>
    <t>Výhled 2024</t>
  </si>
  <si>
    <t>Rozpočet 2019</t>
  </si>
  <si>
    <t>Kancelář tajemníka úřadu - sekretariát</t>
  </si>
  <si>
    <t>Tabulka č. 2</t>
  </si>
  <si>
    <t>Návrh střednědobého výhledu rozpočtu  - neinvestiční a investiční výdaje na roky 2020 - 2024 (v tis. Kč)</t>
  </si>
  <si>
    <t>Výbory, komise, radní</t>
  </si>
  <si>
    <t>Agenda 21</t>
  </si>
  <si>
    <t xml:space="preserve">Místostarosta Zelený </t>
  </si>
  <si>
    <t>25.</t>
  </si>
  <si>
    <t>26.</t>
  </si>
  <si>
    <t>Rezerva na krizová opatření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</si>
</sst>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F800]dddd\,\ mmmm\ dd\,\ yyyy"/>
    <numFmt numFmtId="167" formatCode="dd/mm/yy;@"/>
    <numFmt numFmtId="168" formatCode="dd/mm/yyyy"/>
    <numFmt numFmtId="169" formatCode="0.0%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&gt;0]#,##0&quot; Kč&quot;;[&lt;0]\-#,##0&quot; Kč&quot;;&quot;- Kč&quot;"/>
    <numFmt numFmtId="179" formatCode="\N\N\,\ d\.\ mmm\ yy"/>
    <numFmt numFmtId="180" formatCode="#,##0;\-#,##0"/>
    <numFmt numFmtId="181" formatCode="#,##0_ ;\-#,##0\ "/>
    <numFmt numFmtId="182" formatCode="#,##0_ ;[Red]\-#,##0\ "/>
    <numFmt numFmtId="183" formatCode="dd/mm/yy"/>
    <numFmt numFmtId="184" formatCode="0.0"/>
    <numFmt numFmtId="185" formatCode="0.000%"/>
    <numFmt numFmtId="186" formatCode="0.0000%"/>
    <numFmt numFmtId="187" formatCode="#,##0.000"/>
    <numFmt numFmtId="188" formatCode="d/m/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;[Red]0.00"/>
    <numFmt numFmtId="198" formatCode="_(* #,##0.000_);_(* \(#,##0.000\);_(* &quot;-&quot;??_);_(@_)"/>
    <numFmt numFmtId="199" formatCode="_(* #,##0.0_);_(* \(#,##0.0\);_(* &quot;-&quot;??_);_(@_)"/>
    <numFmt numFmtId="200" formatCode="#\ #,#00"/>
    <numFmt numFmtId="201" formatCode="0.0_);\(0.0\)"/>
    <numFmt numFmtId="202" formatCode="#,##0.0_);\(#,##0.0\)"/>
    <numFmt numFmtId="203" formatCode="0_);\(0\)"/>
    <numFmt numFmtId="204" formatCode="#,##0.0_);[Red]\(#,##0.0\)"/>
    <numFmt numFmtId="205" formatCode="_-* #,##0.0\ _K_č_-;\-* #,##0.0\ _K_č_-;_-* &quot;-&quot;?\ _K_č_-;_-@_-"/>
    <numFmt numFmtId="206" formatCode="#,##0.0\ _K_č;\-#,##0.0\ _K_č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;[Red]#,##0.0"/>
    <numFmt numFmtId="212" formatCode="0.0E+00"/>
    <numFmt numFmtId="213" formatCode="#,##0.00;[Red]#,##0.00"/>
    <numFmt numFmtId="214" formatCode="m/d/yyyy"/>
    <numFmt numFmtId="215" formatCode="0.0000000000"/>
    <numFmt numFmtId="216" formatCode="000\ 00"/>
    <numFmt numFmtId="217" formatCode="&quot;$&quot;#,##0.0"/>
    <numFmt numFmtId="218" formatCode="#,##0.00\ _K_č"/>
    <numFmt numFmtId="219" formatCode="#,##0.0\ &quot;Kč&quot;"/>
    <numFmt numFmtId="220" formatCode="d/m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 CE"/>
      <family val="0"/>
    </font>
    <font>
      <b/>
      <u val="single"/>
      <sz val="10"/>
      <name val="Arial CE"/>
      <family val="0"/>
    </font>
    <font>
      <u val="single"/>
      <sz val="12"/>
      <name val="Arial CE"/>
      <family val="0"/>
    </font>
    <font>
      <sz val="9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4" fontId="0" fillId="33" borderId="10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4" fontId="0" fillId="33" borderId="22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6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27" xfId="0" applyFont="1" applyBorder="1" applyAlignment="1">
      <alignment/>
    </xf>
    <xf numFmtId="4" fontId="0" fillId="0" borderId="28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32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35" borderId="22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0" fontId="0" fillId="35" borderId="17" xfId="0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34" borderId="34" xfId="0" applyNumberFormat="1" applyFill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0" fontId="1" fillId="0" borderId="35" xfId="0" applyFont="1" applyBorder="1" applyAlignment="1">
      <alignment horizontal="left"/>
    </xf>
    <xf numFmtId="4" fontId="0" fillId="33" borderId="36" xfId="0" applyNumberFormat="1" applyFill="1" applyBorder="1" applyAlignment="1">
      <alignment/>
    </xf>
    <xf numFmtId="0" fontId="1" fillId="0" borderId="37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/>
    </xf>
    <xf numFmtId="0" fontId="15" fillId="0" borderId="17" xfId="0" applyFont="1" applyBorder="1" applyAlignment="1">
      <alignment/>
    </xf>
    <xf numFmtId="0" fontId="9" fillId="35" borderId="19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0" fillId="0" borderId="0" xfId="47" applyNumberFormat="1" applyFill="1">
      <alignment/>
      <protection/>
    </xf>
    <xf numFmtId="0" fontId="0" fillId="0" borderId="0" xfId="47" applyFill="1">
      <alignment/>
      <protection/>
    </xf>
    <xf numFmtId="0" fontId="51" fillId="0" borderId="0" xfId="0" applyFont="1" applyFill="1" applyAlignment="1">
      <alignment/>
    </xf>
    <xf numFmtId="184" fontId="5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47" applyFont="1" applyFill="1" applyBorder="1" applyAlignment="1">
      <alignment horizontal="center" vertical="center"/>
      <protection/>
    </xf>
    <xf numFmtId="4" fontId="0" fillId="0" borderId="22" xfId="0" applyNumberFormat="1" applyFill="1" applyBorder="1" applyAlignment="1">
      <alignment/>
    </xf>
    <xf numFmtId="164" fontId="0" fillId="0" borderId="38" xfId="47" applyNumberFormat="1" applyFill="1" applyBorder="1">
      <alignment/>
      <protection/>
    </xf>
    <xf numFmtId="164" fontId="0" fillId="0" borderId="14" xfId="47" applyNumberFormat="1" applyFill="1" applyBorder="1">
      <alignment/>
      <protection/>
    </xf>
    <xf numFmtId="164" fontId="0" fillId="0" borderId="28" xfId="47" applyNumberFormat="1" applyFill="1" applyBorder="1">
      <alignment/>
      <protection/>
    </xf>
    <xf numFmtId="0" fontId="9" fillId="0" borderId="19" xfId="47" applyFont="1" applyFill="1" applyBorder="1" applyAlignment="1">
      <alignment horizontal="center" vertical="center"/>
      <protection/>
    </xf>
    <xf numFmtId="4" fontId="0" fillId="0" borderId="10" xfId="0" applyNumberFormat="1" applyFill="1" applyBorder="1" applyAlignment="1">
      <alignment/>
    </xf>
    <xf numFmtId="164" fontId="0" fillId="0" borderId="19" xfId="47" applyNumberFormat="1" applyFill="1" applyBorder="1">
      <alignment/>
      <protection/>
    </xf>
    <xf numFmtId="164" fontId="2" fillId="0" borderId="10" xfId="47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164" fontId="2" fillId="0" borderId="0" xfId="47" applyNumberFormat="1" applyFont="1" applyFill="1">
      <alignment/>
      <protection/>
    </xf>
    <xf numFmtId="0" fontId="1" fillId="0" borderId="0" xfId="47" applyFont="1" applyFill="1">
      <alignment/>
      <protection/>
    </xf>
    <xf numFmtId="164" fontId="0" fillId="0" borderId="0" xfId="0" applyNumberFormat="1" applyFill="1" applyAlignment="1">
      <alignment/>
    </xf>
    <xf numFmtId="0" fontId="1" fillId="0" borderId="37" xfId="0" applyFont="1" applyBorder="1" applyAlignment="1">
      <alignment/>
    </xf>
    <xf numFmtId="0" fontId="0" fillId="0" borderId="18" xfId="0" applyBorder="1" applyAlignment="1">
      <alignment/>
    </xf>
    <xf numFmtId="4" fontId="0" fillId="33" borderId="18" xfId="0" applyNumberFormat="1" applyFill="1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kumenty\v&#253;hledod2013aktua\Kopie%20-%20_%20V&#253;hled2013-2016ak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příjmy211111"/>
      <sheetName val="Varianta 1 kapitoly"/>
      <sheetName val="kapitoly211111"/>
      <sheetName val="Varianta 1 odbory"/>
      <sheetName val="Enesa"/>
    </sheetNames>
    <sheetDataSet>
      <sheetData sheetId="2">
        <row r="5">
          <cell r="D5">
            <v>6074</v>
          </cell>
        </row>
        <row r="11">
          <cell r="D11">
            <v>30</v>
          </cell>
        </row>
        <row r="12">
          <cell r="D12">
            <v>39075</v>
          </cell>
        </row>
        <row r="18">
          <cell r="D18">
            <v>7539.8</v>
          </cell>
        </row>
        <row r="19">
          <cell r="D19">
            <v>0</v>
          </cell>
        </row>
        <row r="20">
          <cell r="D20">
            <v>716</v>
          </cell>
        </row>
        <row r="26">
          <cell r="D26">
            <v>14676.5</v>
          </cell>
        </row>
        <row r="28">
          <cell r="D28">
            <v>890.5</v>
          </cell>
        </row>
        <row r="29">
          <cell r="D29">
            <v>306.1</v>
          </cell>
        </row>
        <row r="30">
          <cell r="D30">
            <v>980</v>
          </cell>
        </row>
        <row r="40">
          <cell r="D40">
            <v>2499.4</v>
          </cell>
        </row>
        <row r="41">
          <cell r="D41">
            <v>4875</v>
          </cell>
        </row>
        <row r="46">
          <cell r="D46">
            <v>7741.8</v>
          </cell>
        </row>
        <row r="48">
          <cell r="D48">
            <v>800</v>
          </cell>
        </row>
        <row r="49">
          <cell r="D49">
            <v>5900</v>
          </cell>
        </row>
        <row r="56">
          <cell r="D56">
            <v>22.4</v>
          </cell>
        </row>
        <row r="57">
          <cell r="D57">
            <v>166.7</v>
          </cell>
        </row>
        <row r="70">
          <cell r="D70">
            <v>247</v>
          </cell>
        </row>
        <row r="71">
          <cell r="D71">
            <v>34</v>
          </cell>
        </row>
        <row r="74">
          <cell r="D74">
            <v>7638</v>
          </cell>
        </row>
        <row r="76">
          <cell r="D76">
            <v>1807.9</v>
          </cell>
        </row>
        <row r="77">
          <cell r="D77">
            <v>179</v>
          </cell>
        </row>
        <row r="78">
          <cell r="D78">
            <v>179</v>
          </cell>
        </row>
        <row r="79">
          <cell r="D79">
            <v>179</v>
          </cell>
        </row>
        <row r="81">
          <cell r="D81">
            <v>90843.5</v>
          </cell>
        </row>
        <row r="82">
          <cell r="D82">
            <v>1738</v>
          </cell>
          <cell r="G82">
            <v>1738</v>
          </cell>
        </row>
        <row r="83">
          <cell r="D83">
            <v>1720.2</v>
          </cell>
          <cell r="G83">
            <v>1720.2</v>
          </cell>
        </row>
        <row r="84">
          <cell r="D84">
            <v>117.2</v>
          </cell>
        </row>
        <row r="85">
          <cell r="D85">
            <v>2214</v>
          </cell>
        </row>
        <row r="86">
          <cell r="D86">
            <v>8183</v>
          </cell>
        </row>
        <row r="87">
          <cell r="D87">
            <v>1422</v>
          </cell>
        </row>
        <row r="91">
          <cell r="D91">
            <v>349</v>
          </cell>
        </row>
        <row r="93">
          <cell r="D93">
            <v>17668.6</v>
          </cell>
        </row>
        <row r="94">
          <cell r="D94">
            <v>3400</v>
          </cell>
        </row>
        <row r="95">
          <cell r="D95">
            <v>6014.2</v>
          </cell>
        </row>
        <row r="102">
          <cell r="D102">
            <v>51</v>
          </cell>
        </row>
        <row r="103">
          <cell r="D103">
            <v>1561.6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32">
      <selection activeCell="R37" sqref="R37"/>
    </sheetView>
  </sheetViews>
  <sheetFormatPr defaultColWidth="9.00390625" defaultRowHeight="12.75"/>
  <cols>
    <col min="1" max="1" width="4.50390625" style="0" customWidth="1"/>
    <col min="2" max="2" width="33.375" style="0" customWidth="1"/>
    <col min="3" max="3" width="14.875" style="0" hidden="1" customWidth="1"/>
    <col min="4" max="4" width="14.00390625" style="0" hidden="1" customWidth="1"/>
    <col min="5" max="5" width="11.375" style="0" hidden="1" customWidth="1"/>
    <col min="6" max="6" width="11.50390625" style="0" hidden="1" customWidth="1"/>
    <col min="7" max="7" width="11.875" style="0" hidden="1" customWidth="1"/>
    <col min="8" max="8" width="3.50390625" style="0" hidden="1" customWidth="1"/>
    <col min="9" max="9" width="8.625" style="0" hidden="1" customWidth="1"/>
    <col min="10" max="10" width="15.50390625" style="0" customWidth="1"/>
    <col min="11" max="11" width="15.125" style="0" customWidth="1"/>
    <col min="12" max="12" width="14.50390625" style="0" customWidth="1"/>
    <col min="13" max="13" width="14.875" style="0" customWidth="1"/>
    <col min="14" max="14" width="13.625" style="0" customWidth="1"/>
    <col min="15" max="15" width="14.50390625" style="0" customWidth="1"/>
  </cols>
  <sheetData>
    <row r="1" ht="12.75">
      <c r="M1" s="63"/>
    </row>
    <row r="2" spans="13:17" ht="14.25" customHeight="1">
      <c r="M2" s="63"/>
      <c r="O2" s="75" t="s">
        <v>134</v>
      </c>
      <c r="Q2" s="63"/>
    </row>
    <row r="3" spans="1:2" ht="15.75">
      <c r="A3" s="13" t="s">
        <v>135</v>
      </c>
      <c r="B3" s="51"/>
    </row>
    <row r="4" spans="7:9" ht="12.75">
      <c r="G4" t="s">
        <v>115</v>
      </c>
      <c r="I4" t="s">
        <v>115</v>
      </c>
    </row>
    <row r="5" spans="1:10" ht="13.5" thickBot="1">
      <c r="A5" s="3" t="s">
        <v>0</v>
      </c>
      <c r="C5" s="16"/>
      <c r="J5" s="74" t="s">
        <v>112</v>
      </c>
    </row>
    <row r="6" spans="1:15" ht="38.25" customHeight="1" thickBot="1">
      <c r="A6" s="4"/>
      <c r="B6" s="47" t="s">
        <v>1</v>
      </c>
      <c r="C6" s="24" t="s">
        <v>113</v>
      </c>
      <c r="D6" s="24" t="s">
        <v>84</v>
      </c>
      <c r="E6" s="24" t="s">
        <v>73</v>
      </c>
      <c r="F6" s="33" t="s">
        <v>83</v>
      </c>
      <c r="G6" s="33" t="s">
        <v>82</v>
      </c>
      <c r="J6" s="46" t="s">
        <v>132</v>
      </c>
      <c r="K6" s="92" t="s">
        <v>127</v>
      </c>
      <c r="L6" s="92" t="s">
        <v>128</v>
      </c>
      <c r="M6" s="92" t="s">
        <v>129</v>
      </c>
      <c r="N6" s="92" t="s">
        <v>130</v>
      </c>
      <c r="O6" s="92" t="s">
        <v>131</v>
      </c>
    </row>
    <row r="7" spans="1:15" ht="12.75">
      <c r="A7" s="5" t="s">
        <v>2</v>
      </c>
      <c r="B7" s="20" t="s">
        <v>3</v>
      </c>
      <c r="C7" s="57">
        <f>'[1]Varianta 1 kapitoly'!D76</f>
        <v>1807.9</v>
      </c>
      <c r="D7" s="34">
        <v>1562.9</v>
      </c>
      <c r="E7" s="34">
        <v>1562.9</v>
      </c>
      <c r="F7" s="34">
        <v>0</v>
      </c>
      <c r="G7" s="34">
        <v>6154.6</v>
      </c>
      <c r="H7" t="s">
        <v>89</v>
      </c>
      <c r="I7" s="43"/>
      <c r="J7" s="78">
        <v>6666.6</v>
      </c>
      <c r="K7" s="78">
        <v>1666</v>
      </c>
      <c r="L7" s="78">
        <v>1666</v>
      </c>
      <c r="M7" s="78">
        <v>1666</v>
      </c>
      <c r="N7" s="78">
        <v>1666</v>
      </c>
      <c r="O7" s="78">
        <v>1666</v>
      </c>
    </row>
    <row r="8" spans="1:15" ht="12.75">
      <c r="A8" s="5"/>
      <c r="B8" s="21" t="s">
        <v>4</v>
      </c>
      <c r="C8" s="58">
        <f>'[1]Varianta 1 kapitoly'!D46</f>
        <v>7741.8</v>
      </c>
      <c r="D8" s="35">
        <v>6692.8</v>
      </c>
      <c r="E8" s="35">
        <v>6692.8</v>
      </c>
      <c r="F8" s="35">
        <v>0</v>
      </c>
      <c r="G8" s="35">
        <v>600</v>
      </c>
      <c r="H8" t="s">
        <v>86</v>
      </c>
      <c r="J8" s="71">
        <v>8565</v>
      </c>
      <c r="K8" s="71">
        <v>2565</v>
      </c>
      <c r="L8" s="71">
        <v>2565</v>
      </c>
      <c r="M8" s="71">
        <v>2565</v>
      </c>
      <c r="N8" s="71">
        <v>2565</v>
      </c>
      <c r="O8" s="71">
        <v>2565</v>
      </c>
    </row>
    <row r="9" spans="1:15" ht="12.75">
      <c r="A9" s="5"/>
      <c r="B9" s="21" t="s">
        <v>5</v>
      </c>
      <c r="C9" s="58">
        <f>'[1]Varianta 1 kapitoly'!D84</f>
        <v>117.2</v>
      </c>
      <c r="D9" s="35">
        <v>101.3</v>
      </c>
      <c r="E9" s="35">
        <v>144.3</v>
      </c>
      <c r="F9" s="35">
        <v>43</v>
      </c>
      <c r="G9" s="36">
        <v>43</v>
      </c>
      <c r="H9" t="s">
        <v>55</v>
      </c>
      <c r="J9" s="71">
        <v>148</v>
      </c>
      <c r="K9" s="71">
        <v>148</v>
      </c>
      <c r="L9" s="71">
        <v>148</v>
      </c>
      <c r="M9" s="71">
        <v>148</v>
      </c>
      <c r="N9" s="71">
        <v>148</v>
      </c>
      <c r="O9" s="71">
        <v>148</v>
      </c>
    </row>
    <row r="10" spans="1:15" ht="12.75">
      <c r="A10" s="5" t="s">
        <v>6</v>
      </c>
      <c r="B10" s="91" t="s">
        <v>138</v>
      </c>
      <c r="C10" s="58">
        <f>'[1]Varianta 1 kapitoly'!D77</f>
        <v>179</v>
      </c>
      <c r="D10" s="35">
        <v>154.7</v>
      </c>
      <c r="E10" s="35">
        <v>154.7</v>
      </c>
      <c r="F10" s="35">
        <v>0</v>
      </c>
      <c r="G10" s="35">
        <v>0</v>
      </c>
      <c r="J10" s="71">
        <v>130</v>
      </c>
      <c r="K10" s="71">
        <v>130</v>
      </c>
      <c r="L10" s="71">
        <v>130</v>
      </c>
      <c r="M10" s="71">
        <v>130</v>
      </c>
      <c r="N10" s="71">
        <v>130</v>
      </c>
      <c r="O10" s="71">
        <v>130</v>
      </c>
    </row>
    <row r="11" spans="1:15" ht="12.75">
      <c r="A11" s="5" t="s">
        <v>7</v>
      </c>
      <c r="B11" s="91" t="s">
        <v>137</v>
      </c>
      <c r="C11" s="58"/>
      <c r="D11" s="35"/>
      <c r="E11" s="35"/>
      <c r="F11" s="35"/>
      <c r="G11" s="35"/>
      <c r="J11" s="71">
        <v>100</v>
      </c>
      <c r="K11" s="71">
        <v>100</v>
      </c>
      <c r="L11" s="71">
        <v>100</v>
      </c>
      <c r="M11" s="71">
        <v>100</v>
      </c>
      <c r="N11" s="71">
        <v>100</v>
      </c>
      <c r="O11" s="71">
        <v>100</v>
      </c>
    </row>
    <row r="12" spans="1:15" ht="13.5" customHeight="1">
      <c r="A12" s="5" t="s">
        <v>8</v>
      </c>
      <c r="B12" s="21" t="s">
        <v>125</v>
      </c>
      <c r="C12" s="58">
        <f>'[1]Varianta 1 kapitoly'!D78</f>
        <v>179</v>
      </c>
      <c r="D12" s="35">
        <v>154.7</v>
      </c>
      <c r="E12" s="35">
        <v>154.7</v>
      </c>
      <c r="F12" s="35">
        <v>0</v>
      </c>
      <c r="G12" s="35">
        <v>0</v>
      </c>
      <c r="J12" s="71">
        <v>130</v>
      </c>
      <c r="K12" s="71">
        <v>130</v>
      </c>
      <c r="L12" s="71">
        <v>130</v>
      </c>
      <c r="M12" s="71">
        <v>130</v>
      </c>
      <c r="N12" s="71">
        <v>130</v>
      </c>
      <c r="O12" s="71">
        <v>130</v>
      </c>
    </row>
    <row r="13" spans="1:15" ht="13.5" customHeight="1">
      <c r="A13" s="5" t="s">
        <v>9</v>
      </c>
      <c r="B13" s="21" t="s">
        <v>126</v>
      </c>
      <c r="C13" s="58">
        <f>'[1]Varianta 1 kapitoly'!D79</f>
        <v>179</v>
      </c>
      <c r="D13" s="35">
        <v>154.7</v>
      </c>
      <c r="E13" s="35">
        <v>154.7</v>
      </c>
      <c r="F13" s="35">
        <v>0</v>
      </c>
      <c r="G13" s="35">
        <v>0</v>
      </c>
      <c r="J13" s="71">
        <v>130</v>
      </c>
      <c r="K13" s="71">
        <v>130</v>
      </c>
      <c r="L13" s="71">
        <v>130</v>
      </c>
      <c r="M13" s="71">
        <v>130</v>
      </c>
      <c r="N13" s="71">
        <v>130</v>
      </c>
      <c r="O13" s="71">
        <v>130</v>
      </c>
    </row>
    <row r="14" spans="1:15" ht="13.5" customHeight="1">
      <c r="A14" s="5" t="s">
        <v>13</v>
      </c>
      <c r="B14" s="21" t="s">
        <v>136</v>
      </c>
      <c r="C14" s="58"/>
      <c r="D14" s="35"/>
      <c r="E14" s="35"/>
      <c r="F14" s="35"/>
      <c r="G14" s="35"/>
      <c r="J14" s="38">
        <v>128</v>
      </c>
      <c r="K14" s="38">
        <v>128</v>
      </c>
      <c r="L14" s="38">
        <v>128</v>
      </c>
      <c r="M14" s="38">
        <v>128</v>
      </c>
      <c r="N14" s="38">
        <v>128</v>
      </c>
      <c r="O14" s="38">
        <v>128</v>
      </c>
    </row>
    <row r="15" spans="1:15" ht="12.75">
      <c r="A15" s="5" t="s">
        <v>15</v>
      </c>
      <c r="B15" s="21" t="s">
        <v>133</v>
      </c>
      <c r="C15" s="59">
        <v>249</v>
      </c>
      <c r="D15" s="38">
        <v>215.3</v>
      </c>
      <c r="E15" s="35">
        <v>215.3</v>
      </c>
      <c r="F15" s="35">
        <v>0</v>
      </c>
      <c r="G15" s="35">
        <v>0</v>
      </c>
      <c r="J15" s="38">
        <v>2256.5</v>
      </c>
      <c r="K15" s="38">
        <v>1256.5</v>
      </c>
      <c r="L15" s="38">
        <v>1256.5</v>
      </c>
      <c r="M15" s="38">
        <v>1256.5</v>
      </c>
      <c r="N15" s="38">
        <v>1256.5</v>
      </c>
      <c r="O15" s="38">
        <v>1256.5</v>
      </c>
    </row>
    <row r="16" spans="1:15" ht="12.75">
      <c r="A16" s="5"/>
      <c r="B16" s="80" t="s">
        <v>123</v>
      </c>
      <c r="C16" s="59"/>
      <c r="D16" s="38"/>
      <c r="E16" s="35"/>
      <c r="F16" s="35"/>
      <c r="G16" s="35"/>
      <c r="J16" s="38">
        <v>840</v>
      </c>
      <c r="K16" s="38">
        <v>840</v>
      </c>
      <c r="L16" s="38">
        <v>840</v>
      </c>
      <c r="M16" s="38">
        <v>840</v>
      </c>
      <c r="N16" s="38">
        <v>840</v>
      </c>
      <c r="O16" s="38">
        <v>840</v>
      </c>
    </row>
    <row r="17" spans="1:15" ht="12.75">
      <c r="A17" s="5"/>
      <c r="B17" s="21" t="s">
        <v>124</v>
      </c>
      <c r="C17" s="59">
        <v>1984</v>
      </c>
      <c r="D17" s="38">
        <v>1715.2</v>
      </c>
      <c r="E17" s="35">
        <v>1715.2</v>
      </c>
      <c r="F17" s="35">
        <v>0</v>
      </c>
      <c r="G17" s="35">
        <v>0</v>
      </c>
      <c r="J17" s="38">
        <v>160</v>
      </c>
      <c r="K17" s="38">
        <v>160</v>
      </c>
      <c r="L17" s="38">
        <v>160</v>
      </c>
      <c r="M17" s="38">
        <v>160</v>
      </c>
      <c r="N17" s="38">
        <v>160</v>
      </c>
      <c r="O17" s="38">
        <v>160</v>
      </c>
    </row>
    <row r="18" spans="1:15" ht="12.75" customHeight="1">
      <c r="A18" s="5"/>
      <c r="B18" s="21" t="s">
        <v>10</v>
      </c>
      <c r="C18" s="59">
        <f>'[1]Varianta 1 kapitoly'!D82</f>
        <v>1738</v>
      </c>
      <c r="D18" s="38">
        <f>'[1]Varianta 1 kapitoly'!G82</f>
        <v>1738</v>
      </c>
      <c r="E18" s="38">
        <v>1738</v>
      </c>
      <c r="F18" s="38">
        <v>0</v>
      </c>
      <c r="G18" s="38">
        <v>0</v>
      </c>
      <c r="J18" s="38">
        <v>3786.8</v>
      </c>
      <c r="K18" s="38">
        <v>3786.8</v>
      </c>
      <c r="L18" s="38">
        <v>3786.8</v>
      </c>
      <c r="M18" s="38">
        <v>3786.8</v>
      </c>
      <c r="N18" s="38">
        <v>3786.8</v>
      </c>
      <c r="O18" s="38">
        <v>3786.8</v>
      </c>
    </row>
    <row r="19" spans="1:15" ht="12.75">
      <c r="A19" s="5"/>
      <c r="B19" s="21" t="s">
        <v>11</v>
      </c>
      <c r="C19" s="59">
        <f>'[1]Varianta 1 kapitoly'!D83</f>
        <v>1720.2</v>
      </c>
      <c r="D19" s="38">
        <f>'[1]Varianta 1 kapitoly'!G83</f>
        <v>1720.2</v>
      </c>
      <c r="E19" s="38">
        <v>1720.2</v>
      </c>
      <c r="F19" s="38">
        <v>0</v>
      </c>
      <c r="G19" s="38">
        <v>0</v>
      </c>
      <c r="I19" s="43"/>
      <c r="J19" s="38">
        <v>1720.2</v>
      </c>
      <c r="K19" s="38">
        <v>1720.2</v>
      </c>
      <c r="L19" s="38">
        <v>1720.2</v>
      </c>
      <c r="M19" s="38">
        <v>1720.2</v>
      </c>
      <c r="N19" s="38">
        <v>1720.2</v>
      </c>
      <c r="O19" s="38">
        <v>1720.2</v>
      </c>
    </row>
    <row r="20" spans="1:15" ht="12.75">
      <c r="A20" s="5"/>
      <c r="B20" s="21" t="s">
        <v>12</v>
      </c>
      <c r="C20" s="59">
        <f>'[1]Varianta 1 kapitoly'!D74+'[1]Varianta 1 kapitoly'!D81</f>
        <v>98481.5</v>
      </c>
      <c r="D20" s="38">
        <v>94981.5</v>
      </c>
      <c r="E20" s="38">
        <v>94981.5</v>
      </c>
      <c r="F20" s="38">
        <v>0</v>
      </c>
      <c r="G20" s="38">
        <v>0</v>
      </c>
      <c r="J20" s="38">
        <v>137915.3</v>
      </c>
      <c r="K20" s="38">
        <v>137915.3</v>
      </c>
      <c r="L20" s="38">
        <v>137915.3</v>
      </c>
      <c r="M20" s="38">
        <v>137915.3</v>
      </c>
      <c r="N20" s="38">
        <v>137915.3</v>
      </c>
      <c r="O20" s="38">
        <v>137915.3</v>
      </c>
    </row>
    <row r="21" spans="1:15" ht="12.75">
      <c r="A21" s="5"/>
      <c r="B21" s="21" t="s">
        <v>118</v>
      </c>
      <c r="C21" s="59">
        <v>563.6</v>
      </c>
      <c r="D21" s="38">
        <v>487.2</v>
      </c>
      <c r="E21" s="38">
        <v>500.903</v>
      </c>
      <c r="F21" s="38">
        <v>13.7</v>
      </c>
      <c r="G21" s="38">
        <v>100</v>
      </c>
      <c r="H21" t="s">
        <v>90</v>
      </c>
      <c r="J21" s="38">
        <v>600</v>
      </c>
      <c r="K21" s="38">
        <v>600</v>
      </c>
      <c r="L21" s="38">
        <v>600</v>
      </c>
      <c r="M21" s="38">
        <v>600</v>
      </c>
      <c r="N21" s="38">
        <v>600</v>
      </c>
      <c r="O21" s="38">
        <v>600</v>
      </c>
    </row>
    <row r="22" spans="1:15" ht="12.75">
      <c r="A22" s="5" t="s">
        <v>17</v>
      </c>
      <c r="B22" s="21" t="s">
        <v>14</v>
      </c>
      <c r="C22" s="59">
        <f>'[1]Varianta 1 kapitoly'!D30</f>
        <v>980</v>
      </c>
      <c r="D22" s="38">
        <v>847.2</v>
      </c>
      <c r="E22" s="37">
        <v>847.2</v>
      </c>
      <c r="F22" s="37">
        <v>0</v>
      </c>
      <c r="G22" s="37">
        <v>0</v>
      </c>
      <c r="J22" s="38">
        <v>1300</v>
      </c>
      <c r="K22" s="38">
        <v>1300</v>
      </c>
      <c r="L22" s="38">
        <v>1300</v>
      </c>
      <c r="M22" s="38">
        <v>1300</v>
      </c>
      <c r="N22" s="38">
        <v>1300</v>
      </c>
      <c r="O22" s="38">
        <v>1300</v>
      </c>
    </row>
    <row r="23" spans="1:15" ht="12.75">
      <c r="A23" s="5" t="s">
        <v>19</v>
      </c>
      <c r="B23" s="21" t="s">
        <v>16</v>
      </c>
      <c r="C23" s="59">
        <f>'[1]Varianta 1 kapitoly'!D86+'[1]Varianta 1 kapitoly'!D102</f>
        <v>8234</v>
      </c>
      <c r="D23" s="38">
        <v>6236.7</v>
      </c>
      <c r="E23" s="37">
        <v>6236.7</v>
      </c>
      <c r="F23" s="37">
        <v>0</v>
      </c>
      <c r="G23" s="37">
        <v>0</v>
      </c>
      <c r="J23" s="38">
        <v>4100</v>
      </c>
      <c r="K23" s="38">
        <v>4100</v>
      </c>
      <c r="L23" s="38">
        <v>4100</v>
      </c>
      <c r="M23" s="38">
        <v>4100</v>
      </c>
      <c r="N23" s="38">
        <v>4100</v>
      </c>
      <c r="O23" s="38">
        <v>4100</v>
      </c>
    </row>
    <row r="24" spans="1:15" ht="12.75">
      <c r="A24" s="5" t="s">
        <v>20</v>
      </c>
      <c r="B24" s="22" t="s">
        <v>18</v>
      </c>
      <c r="C24" s="59">
        <f>'[1]Varianta 1 kapitoly'!D5+'[1]Varianta 1 kapitoly'!D11+'[1]Varianta 1 kapitoly'!D18+'[1]Varianta 1 kapitoly'!D19+'[1]Varianta 1 kapitoly'!D48+'[1]Varianta 1 kapitoly'!D70+'[1]Varianta 1 kapitoly'!D94</f>
        <v>18090.8</v>
      </c>
      <c r="D24" s="38">
        <v>15639.6</v>
      </c>
      <c r="E24" s="37">
        <v>17206.6</v>
      </c>
      <c r="F24" s="37">
        <v>1567</v>
      </c>
      <c r="G24" s="38">
        <v>0</v>
      </c>
      <c r="J24" s="38">
        <v>18409.4</v>
      </c>
      <c r="K24" s="38">
        <v>17409.4</v>
      </c>
      <c r="L24" s="38">
        <v>17409.4</v>
      </c>
      <c r="M24" s="38">
        <v>17409.4</v>
      </c>
      <c r="N24" s="38">
        <v>17409.4</v>
      </c>
      <c r="O24" s="38">
        <v>17409.4</v>
      </c>
    </row>
    <row r="25" spans="1:15" ht="12.75">
      <c r="A25" s="5" t="s">
        <v>22</v>
      </c>
      <c r="B25" s="21" t="s">
        <v>122</v>
      </c>
      <c r="C25" s="59">
        <f>'[1]Varianta 1 kapitoly'!D87</f>
        <v>1422</v>
      </c>
      <c r="D25" s="38">
        <v>1229.3</v>
      </c>
      <c r="E25" s="37">
        <v>1229.3</v>
      </c>
      <c r="F25" s="37">
        <v>0</v>
      </c>
      <c r="G25" s="37">
        <v>0</v>
      </c>
      <c r="J25" s="38">
        <v>1000</v>
      </c>
      <c r="K25" s="38">
        <v>1000</v>
      </c>
      <c r="L25" s="38">
        <v>1000</v>
      </c>
      <c r="M25" s="38">
        <v>1000</v>
      </c>
      <c r="N25" s="38">
        <v>1000</v>
      </c>
      <c r="O25" s="38">
        <v>1000</v>
      </c>
    </row>
    <row r="26" spans="1:15" ht="12.75">
      <c r="A26" s="5" t="s">
        <v>24</v>
      </c>
      <c r="B26" s="21" t="s">
        <v>21</v>
      </c>
      <c r="C26" s="59">
        <f>'[1]Varianta 1 kapitoly'!D91</f>
        <v>349</v>
      </c>
      <c r="D26" s="38">
        <v>301.7</v>
      </c>
      <c r="E26" s="37">
        <v>301.7</v>
      </c>
      <c r="F26" s="37">
        <v>0</v>
      </c>
      <c r="G26" s="37">
        <v>0</v>
      </c>
      <c r="J26" s="38">
        <v>275.3</v>
      </c>
      <c r="K26" s="38">
        <v>275.3</v>
      </c>
      <c r="L26" s="38">
        <v>275.3</v>
      </c>
      <c r="M26" s="38">
        <v>275.3</v>
      </c>
      <c r="N26" s="38">
        <v>275.3</v>
      </c>
      <c r="O26" s="38">
        <v>275.3</v>
      </c>
    </row>
    <row r="27" spans="1:15" ht="12.75">
      <c r="A27" s="5" t="s">
        <v>26</v>
      </c>
      <c r="B27" s="21" t="s">
        <v>23</v>
      </c>
      <c r="C27" s="59">
        <f>'[1]Varianta 1 kapitoly'!D20</f>
        <v>716</v>
      </c>
      <c r="D27" s="38">
        <v>619</v>
      </c>
      <c r="E27" s="37">
        <v>619</v>
      </c>
      <c r="F27" s="37">
        <v>0</v>
      </c>
      <c r="G27" s="37">
        <v>0</v>
      </c>
      <c r="J27" s="38">
        <v>600</v>
      </c>
      <c r="K27" s="38">
        <v>600</v>
      </c>
      <c r="L27" s="38">
        <v>600</v>
      </c>
      <c r="M27" s="38">
        <v>600</v>
      </c>
      <c r="N27" s="38">
        <v>600</v>
      </c>
      <c r="O27" s="38">
        <v>600</v>
      </c>
    </row>
    <row r="28" spans="1:15" ht="12.75">
      <c r="A28" s="5" t="s">
        <v>29</v>
      </c>
      <c r="B28" s="21" t="s">
        <v>25</v>
      </c>
      <c r="C28" s="59">
        <f>'[1]Varianta 1 kapitoly'!D26</f>
        <v>14676.5</v>
      </c>
      <c r="D28" s="38">
        <v>14731.7</v>
      </c>
      <c r="E28" s="38">
        <v>15211.6</v>
      </c>
      <c r="F28" s="38">
        <v>479.9</v>
      </c>
      <c r="G28" s="36">
        <v>3480</v>
      </c>
      <c r="H28" t="s">
        <v>88</v>
      </c>
      <c r="J28" s="38">
        <v>15306.8</v>
      </c>
      <c r="K28" s="38">
        <v>12164.8</v>
      </c>
      <c r="L28" s="38">
        <v>12164.8</v>
      </c>
      <c r="M28" s="38">
        <v>12164.8</v>
      </c>
      <c r="N28" s="38">
        <v>12164.8</v>
      </c>
      <c r="O28" s="38">
        <v>12164.8</v>
      </c>
    </row>
    <row r="29" spans="1:15" ht="12.75">
      <c r="A29" s="5" t="s">
        <v>31</v>
      </c>
      <c r="B29" s="29" t="s">
        <v>27</v>
      </c>
      <c r="C29" s="59">
        <v>192.8</v>
      </c>
      <c r="D29" s="39">
        <v>164.9</v>
      </c>
      <c r="E29" s="39">
        <v>164.9</v>
      </c>
      <c r="F29" s="39">
        <v>0</v>
      </c>
      <c r="G29" s="39">
        <v>0</v>
      </c>
      <c r="J29" s="39">
        <v>294.9</v>
      </c>
      <c r="K29" s="39">
        <v>294.9</v>
      </c>
      <c r="L29" s="39">
        <v>294.9</v>
      </c>
      <c r="M29" s="39">
        <v>294.9</v>
      </c>
      <c r="N29" s="39">
        <v>294.9</v>
      </c>
      <c r="O29" s="39">
        <v>294.9</v>
      </c>
    </row>
    <row r="30" spans="1:15" ht="12.75">
      <c r="A30" s="5"/>
      <c r="B30" s="21" t="s">
        <v>28</v>
      </c>
      <c r="C30" s="59">
        <v>40</v>
      </c>
      <c r="D30" s="38">
        <v>40</v>
      </c>
      <c r="E30" s="38">
        <v>40</v>
      </c>
      <c r="F30" s="38">
        <v>0</v>
      </c>
      <c r="G30" s="38">
        <v>0</v>
      </c>
      <c r="J30" s="38">
        <v>40</v>
      </c>
      <c r="K30" s="38">
        <v>40</v>
      </c>
      <c r="L30" s="38">
        <v>40</v>
      </c>
      <c r="M30" s="38">
        <v>40</v>
      </c>
      <c r="N30" s="38">
        <v>40</v>
      </c>
      <c r="O30" s="38">
        <v>40</v>
      </c>
    </row>
    <row r="31" spans="1:15" ht="12.75">
      <c r="A31" s="5" t="s">
        <v>32</v>
      </c>
      <c r="B31" s="21" t="s">
        <v>30</v>
      </c>
      <c r="C31" s="59">
        <f>'[1]Varianta 1 kapitoly'!D12</f>
        <v>39075</v>
      </c>
      <c r="D31" s="38">
        <v>42613.8</v>
      </c>
      <c r="E31" s="38">
        <v>43888.8</v>
      </c>
      <c r="F31" s="38">
        <v>1275</v>
      </c>
      <c r="G31" s="36">
        <v>1500</v>
      </c>
      <c r="H31" t="s">
        <v>76</v>
      </c>
      <c r="J31" s="38">
        <v>48000</v>
      </c>
      <c r="K31" s="38">
        <v>47000</v>
      </c>
      <c r="L31" s="38">
        <v>47000</v>
      </c>
      <c r="M31" s="38">
        <v>47000</v>
      </c>
      <c r="N31" s="38">
        <v>47000</v>
      </c>
      <c r="O31" s="38">
        <v>47000</v>
      </c>
    </row>
    <row r="32" spans="1:15" ht="12.75">
      <c r="A32" s="5" t="s">
        <v>35</v>
      </c>
      <c r="B32" s="21" t="s">
        <v>120</v>
      </c>
      <c r="C32" s="59">
        <f>'[1]Varianta 1 kapitoly'!D40+'[1]Varianta 1 kapitoly'!D71</f>
        <v>2533.4</v>
      </c>
      <c r="D32" s="38">
        <v>2190.2</v>
      </c>
      <c r="E32" s="38">
        <v>2520.2</v>
      </c>
      <c r="F32" s="38">
        <v>330</v>
      </c>
      <c r="G32" s="36">
        <v>330</v>
      </c>
      <c r="H32" t="s">
        <v>57</v>
      </c>
      <c r="J32" s="38">
        <v>13350</v>
      </c>
      <c r="K32" s="38">
        <v>10350</v>
      </c>
      <c r="L32" s="38">
        <v>10350</v>
      </c>
      <c r="M32" s="38">
        <v>10350</v>
      </c>
      <c r="N32" s="38">
        <v>10350</v>
      </c>
      <c r="O32" s="38">
        <v>10350</v>
      </c>
    </row>
    <row r="33" spans="1:15" ht="12.75">
      <c r="A33" s="5" t="s">
        <v>37</v>
      </c>
      <c r="B33" s="21" t="s">
        <v>33</v>
      </c>
      <c r="C33" s="59">
        <f>'[1]Varianta 1 kapitoly'!D93+'[1]Varianta 1 kapitoly'!D56</f>
        <v>17691</v>
      </c>
      <c r="D33" s="38">
        <v>18023</v>
      </c>
      <c r="E33" s="38">
        <v>18023</v>
      </c>
      <c r="F33" s="38">
        <v>0</v>
      </c>
      <c r="G33" s="38">
        <v>0</v>
      </c>
      <c r="J33" s="38">
        <v>11607.1</v>
      </c>
      <c r="K33" s="38">
        <v>11607.1</v>
      </c>
      <c r="L33" s="38">
        <v>11607.1</v>
      </c>
      <c r="M33" s="38">
        <v>11607.1</v>
      </c>
      <c r="N33" s="38">
        <v>11607.1</v>
      </c>
      <c r="O33" s="38">
        <v>11607.1</v>
      </c>
    </row>
    <row r="34" spans="1:15" ht="12.75">
      <c r="A34" s="5"/>
      <c r="B34" s="21" t="s">
        <v>34</v>
      </c>
      <c r="C34" s="59">
        <f>'[1]Varianta 1 kapitoly'!D57</f>
        <v>166.7</v>
      </c>
      <c r="D34" s="38">
        <v>174</v>
      </c>
      <c r="E34" s="38">
        <v>174</v>
      </c>
      <c r="F34" s="38">
        <v>0</v>
      </c>
      <c r="G34" s="38">
        <v>0</v>
      </c>
      <c r="J34" s="38">
        <v>164</v>
      </c>
      <c r="K34" s="38">
        <v>164</v>
      </c>
      <c r="L34" s="38">
        <v>164</v>
      </c>
      <c r="M34" s="38">
        <v>164</v>
      </c>
      <c r="N34" s="38">
        <v>164</v>
      </c>
      <c r="O34" s="38">
        <v>164</v>
      </c>
    </row>
    <row r="35" spans="1:15" ht="12.75">
      <c r="A35" s="5"/>
      <c r="B35" s="21" t="s">
        <v>119</v>
      </c>
      <c r="C35" s="59">
        <f>'[1]Varianta 1 kapitoly'!D85</f>
        <v>2214</v>
      </c>
      <c r="D35" s="38">
        <v>2214</v>
      </c>
      <c r="E35" s="38">
        <v>2214</v>
      </c>
      <c r="F35" s="38">
        <v>0</v>
      </c>
      <c r="G35" s="38">
        <v>0</v>
      </c>
      <c r="J35" s="38">
        <v>1610</v>
      </c>
      <c r="K35" s="38">
        <v>1610</v>
      </c>
      <c r="L35" s="38">
        <v>1610</v>
      </c>
      <c r="M35" s="38">
        <v>1610</v>
      </c>
      <c r="N35" s="38">
        <v>1610</v>
      </c>
      <c r="O35" s="38">
        <v>1610</v>
      </c>
    </row>
    <row r="36" spans="1:15" ht="12.75">
      <c r="A36" s="5" t="s">
        <v>38</v>
      </c>
      <c r="B36" s="21" t="s">
        <v>36</v>
      </c>
      <c r="C36" s="59">
        <f>'[1]Varianta 1 kapitoly'!D95</f>
        <v>6014.2</v>
      </c>
      <c r="D36" s="38">
        <v>5199.3</v>
      </c>
      <c r="E36" s="38">
        <v>6017</v>
      </c>
      <c r="F36" s="38">
        <v>817.7</v>
      </c>
      <c r="G36" s="36">
        <v>500</v>
      </c>
      <c r="H36" t="s">
        <v>58</v>
      </c>
      <c r="J36" s="38">
        <v>5797</v>
      </c>
      <c r="K36" s="38">
        <v>5797</v>
      </c>
      <c r="L36" s="38">
        <v>5797</v>
      </c>
      <c r="M36" s="38">
        <v>5797</v>
      </c>
      <c r="N36" s="38">
        <v>5797</v>
      </c>
      <c r="O36" s="38">
        <v>5797</v>
      </c>
    </row>
    <row r="37" spans="1:15" ht="12.75">
      <c r="A37" s="5" t="s">
        <v>40</v>
      </c>
      <c r="B37" s="21" t="s">
        <v>121</v>
      </c>
      <c r="C37" s="59">
        <f>'[1]Varianta 1 kapitoly'!D49</f>
        <v>5900</v>
      </c>
      <c r="D37" s="38">
        <v>6200</v>
      </c>
      <c r="E37" s="38">
        <v>6200</v>
      </c>
      <c r="F37" s="38">
        <v>0</v>
      </c>
      <c r="G37" s="38">
        <v>0</v>
      </c>
      <c r="J37" s="38">
        <v>3250</v>
      </c>
      <c r="K37" s="38">
        <v>3250</v>
      </c>
      <c r="L37" s="38">
        <v>3250</v>
      </c>
      <c r="M37" s="38">
        <v>3250</v>
      </c>
      <c r="N37" s="38">
        <v>3250</v>
      </c>
      <c r="O37" s="38">
        <v>3250</v>
      </c>
    </row>
    <row r="38" spans="1:15" ht="12.75">
      <c r="A38" s="5" t="s">
        <v>42</v>
      </c>
      <c r="B38" s="21" t="s">
        <v>39</v>
      </c>
      <c r="C38" s="59">
        <f>'[1]Varianta 1 kapitoly'!D41</f>
        <v>4875</v>
      </c>
      <c r="D38" s="38">
        <v>4214.5</v>
      </c>
      <c r="E38" s="38">
        <v>4214.5</v>
      </c>
      <c r="F38" s="38">
        <v>0</v>
      </c>
      <c r="G38" s="38">
        <v>450</v>
      </c>
      <c r="H38" t="s">
        <v>85</v>
      </c>
      <c r="J38" s="38">
        <v>7380</v>
      </c>
      <c r="K38" s="38">
        <v>7380</v>
      </c>
      <c r="L38" s="38">
        <v>7380</v>
      </c>
      <c r="M38" s="38">
        <v>7380</v>
      </c>
      <c r="N38" s="38">
        <v>7380</v>
      </c>
      <c r="O38" s="38">
        <v>7380</v>
      </c>
    </row>
    <row r="39" spans="1:15" ht="12.75">
      <c r="A39" s="5" t="s">
        <v>44</v>
      </c>
      <c r="B39" s="21" t="s">
        <v>41</v>
      </c>
      <c r="C39" s="59">
        <f>'[1]Varianta 1 kapitoly'!D29</f>
        <v>306.1</v>
      </c>
      <c r="D39" s="37">
        <v>264.6</v>
      </c>
      <c r="E39" s="37">
        <v>264.6</v>
      </c>
      <c r="F39" s="37">
        <v>0</v>
      </c>
      <c r="G39" s="37">
        <v>0</v>
      </c>
      <c r="J39" s="38">
        <v>250</v>
      </c>
      <c r="K39" s="38">
        <v>250</v>
      </c>
      <c r="L39" s="38">
        <v>250</v>
      </c>
      <c r="M39" s="38">
        <v>250</v>
      </c>
      <c r="N39" s="38">
        <v>250</v>
      </c>
      <c r="O39" s="38">
        <v>250</v>
      </c>
    </row>
    <row r="40" spans="1:15" ht="12.75">
      <c r="A40" s="5" t="s">
        <v>45</v>
      </c>
      <c r="B40" s="21" t="s">
        <v>43</v>
      </c>
      <c r="C40" s="59">
        <f>'[1]Varianta 1 kapitoly'!D28</f>
        <v>890.5</v>
      </c>
      <c r="D40" s="37">
        <v>770</v>
      </c>
      <c r="E40" s="37">
        <v>850</v>
      </c>
      <c r="F40" s="37">
        <v>80</v>
      </c>
      <c r="G40" s="36">
        <v>80</v>
      </c>
      <c r="H40" t="s">
        <v>59</v>
      </c>
      <c r="J40" s="38">
        <v>700</v>
      </c>
      <c r="K40" s="38">
        <v>700</v>
      </c>
      <c r="L40" s="38">
        <v>700</v>
      </c>
      <c r="M40" s="38">
        <v>700</v>
      </c>
      <c r="N40" s="38">
        <v>700</v>
      </c>
      <c r="O40" s="38">
        <v>700</v>
      </c>
    </row>
    <row r="41" spans="1:15" ht="12.75">
      <c r="A41" s="5" t="s">
        <v>114</v>
      </c>
      <c r="B41" s="21" t="s">
        <v>117</v>
      </c>
      <c r="C41" s="59">
        <v>60142.8</v>
      </c>
      <c r="D41" s="37">
        <v>41983.4</v>
      </c>
      <c r="E41" s="37">
        <v>45973.4</v>
      </c>
      <c r="F41" s="37">
        <v>3990</v>
      </c>
      <c r="G41" s="36">
        <v>3990</v>
      </c>
      <c r="H41" t="s">
        <v>60</v>
      </c>
      <c r="J41" s="40">
        <v>48599.7</v>
      </c>
      <c r="K41" s="40">
        <v>46741.7</v>
      </c>
      <c r="L41" s="40">
        <v>46741.7</v>
      </c>
      <c r="M41" s="40">
        <v>46741.7</v>
      </c>
      <c r="N41" s="40">
        <v>46741.7</v>
      </c>
      <c r="O41" s="40">
        <v>46741.7</v>
      </c>
    </row>
    <row r="42" spans="1:22" ht="15" customHeight="1" thickBot="1">
      <c r="A42" s="5" t="s">
        <v>139</v>
      </c>
      <c r="B42" s="116" t="s">
        <v>46</v>
      </c>
      <c r="C42" s="60">
        <f>'[1]Varianta 1 kapitoly'!D103</f>
        <v>1561.6</v>
      </c>
      <c r="D42" s="40">
        <v>4185.6</v>
      </c>
      <c r="E42" s="40">
        <v>4185.6</v>
      </c>
      <c r="F42" s="40">
        <v>0</v>
      </c>
      <c r="G42" s="40">
        <v>0</v>
      </c>
      <c r="J42" s="38">
        <v>19658.4</v>
      </c>
      <c r="K42" s="38">
        <v>6514</v>
      </c>
      <c r="L42" s="38">
        <v>9614</v>
      </c>
      <c r="M42" s="38">
        <v>2992</v>
      </c>
      <c r="N42" s="38">
        <v>2992</v>
      </c>
      <c r="O42" s="38">
        <v>2992</v>
      </c>
      <c r="P42" s="73"/>
      <c r="Q42" s="73"/>
      <c r="R42" s="73"/>
      <c r="S42" s="73"/>
      <c r="T42" s="73"/>
      <c r="U42" s="73"/>
      <c r="V42" s="73"/>
    </row>
    <row r="43" spans="1:22" ht="13.5" customHeight="1" thickBot="1">
      <c r="A43" s="113" t="s">
        <v>140</v>
      </c>
      <c r="B43" s="114" t="s">
        <v>141</v>
      </c>
      <c r="C43" s="115"/>
      <c r="D43" s="56"/>
      <c r="E43" s="56"/>
      <c r="F43" s="56"/>
      <c r="G43" s="56"/>
      <c r="J43" s="56">
        <v>1000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73"/>
      <c r="Q43" s="73"/>
      <c r="R43" s="73"/>
      <c r="S43" s="73"/>
      <c r="T43" s="73"/>
      <c r="U43" s="73"/>
      <c r="V43" s="73"/>
    </row>
    <row r="44" spans="1:15" ht="14.25" customHeight="1" thickBot="1">
      <c r="A44" s="2"/>
      <c r="B44" s="23" t="s">
        <v>47</v>
      </c>
      <c r="C44" s="6">
        <f>SUM(C7:C42)</f>
        <v>301011.6</v>
      </c>
      <c r="D44" s="9">
        <f>SUM(D7:D42)</f>
        <v>277521</v>
      </c>
      <c r="E44" s="9">
        <f>SUM(E7:E42)</f>
        <v>286117.303</v>
      </c>
      <c r="F44" s="9">
        <f>SUM(F7:F42)</f>
        <v>8596.3</v>
      </c>
      <c r="G44" s="9">
        <f>SUM(G7:G42)</f>
        <v>17227.6</v>
      </c>
      <c r="J44" s="9">
        <f>SUM(J7:J43)</f>
        <v>365968.99999999994</v>
      </c>
      <c r="K44" s="9">
        <f>SUM(K7:K43)</f>
        <v>329823.99999999994</v>
      </c>
      <c r="L44" s="9">
        <f>SUM(L7:L43)</f>
        <v>332923.99999999994</v>
      </c>
      <c r="M44" s="9">
        <f>SUM(M7:M43)</f>
        <v>326301.99999999994</v>
      </c>
      <c r="N44" s="9">
        <f>SUM(N7:N43)</f>
        <v>326301.99999999994</v>
      </c>
      <c r="O44" s="9">
        <f>SUM(O7:O43)</f>
        <v>326301.99999999994</v>
      </c>
    </row>
    <row r="45" spans="5:15" ht="10.5" customHeight="1">
      <c r="E45" s="45"/>
      <c r="F45" s="45"/>
      <c r="J45" s="93"/>
      <c r="K45" s="94"/>
      <c r="L45" s="93"/>
      <c r="M45" s="93"/>
      <c r="N45" s="93"/>
      <c r="O45" s="93"/>
    </row>
    <row r="46" spans="1:15" ht="12.75" customHeight="1" hidden="1">
      <c r="A46" s="1"/>
      <c r="B46" s="11"/>
      <c r="C46" s="12"/>
      <c r="D46" s="1"/>
      <c r="E46" s="1"/>
      <c r="F46" s="1"/>
      <c r="G46" s="1"/>
      <c r="J46" s="93"/>
      <c r="K46" s="95"/>
      <c r="L46" s="96"/>
      <c r="M46" s="97"/>
      <c r="N46" s="97"/>
      <c r="O46" s="97"/>
    </row>
    <row r="47" spans="1:15" ht="13.5" thickBot="1">
      <c r="A47" s="3" t="s">
        <v>48</v>
      </c>
      <c r="D47" s="11"/>
      <c r="E47" s="11"/>
      <c r="F47" s="11"/>
      <c r="G47" s="11"/>
      <c r="J47" s="93"/>
      <c r="K47" s="95"/>
      <c r="L47" s="93"/>
      <c r="M47" s="93"/>
      <c r="N47" s="93"/>
      <c r="O47" s="93"/>
    </row>
    <row r="48" spans="1:15" ht="41.25" customHeight="1" thickBot="1">
      <c r="A48" s="2"/>
      <c r="B48" s="52" t="s">
        <v>1</v>
      </c>
      <c r="C48" s="24" t="s">
        <v>113</v>
      </c>
      <c r="D48" s="24" t="s">
        <v>84</v>
      </c>
      <c r="E48" s="24" t="s">
        <v>73</v>
      </c>
      <c r="F48" s="33" t="s">
        <v>81</v>
      </c>
      <c r="G48" s="33" t="s">
        <v>82</v>
      </c>
      <c r="J48" s="98" t="s">
        <v>132</v>
      </c>
      <c r="K48" s="99" t="s">
        <v>127</v>
      </c>
      <c r="L48" s="99" t="s">
        <v>128</v>
      </c>
      <c r="M48" s="99" t="s">
        <v>129</v>
      </c>
      <c r="N48" s="99" t="s">
        <v>130</v>
      </c>
      <c r="O48" s="99" t="s">
        <v>131</v>
      </c>
    </row>
    <row r="49" spans="1:15" ht="12.75">
      <c r="A49" s="17" t="s">
        <v>2</v>
      </c>
      <c r="B49" s="68" t="s">
        <v>49</v>
      </c>
      <c r="C49" s="65">
        <v>1282</v>
      </c>
      <c r="D49" s="64">
        <v>1253</v>
      </c>
      <c r="E49" s="59">
        <v>960</v>
      </c>
      <c r="F49" s="64">
        <v>-293</v>
      </c>
      <c r="G49" s="38">
        <v>0</v>
      </c>
      <c r="J49" s="100">
        <v>1000</v>
      </c>
      <c r="K49" s="101">
        <v>1600</v>
      </c>
      <c r="L49" s="101">
        <v>1600</v>
      </c>
      <c r="M49" s="101">
        <v>1600</v>
      </c>
      <c r="N49" s="101">
        <v>1600</v>
      </c>
      <c r="O49" s="101">
        <v>1600</v>
      </c>
    </row>
    <row r="50" spans="1:15" ht="12.75">
      <c r="A50" s="25" t="s">
        <v>6</v>
      </c>
      <c r="B50" s="53" t="s">
        <v>36</v>
      </c>
      <c r="C50" s="66">
        <v>437</v>
      </c>
      <c r="D50" s="64">
        <v>397.7</v>
      </c>
      <c r="E50" s="59">
        <v>80</v>
      </c>
      <c r="F50" s="64">
        <v>-317.7</v>
      </c>
      <c r="G50" s="38">
        <v>0</v>
      </c>
      <c r="J50" s="38">
        <v>2050</v>
      </c>
      <c r="K50" s="102">
        <v>2000</v>
      </c>
      <c r="L50" s="102">
        <v>2000</v>
      </c>
      <c r="M50" s="102">
        <v>2000</v>
      </c>
      <c r="N50" s="102">
        <v>2000</v>
      </c>
      <c r="O50" s="102">
        <v>2000</v>
      </c>
    </row>
    <row r="51" spans="1:15" ht="12.75">
      <c r="A51" s="25" t="s">
        <v>7</v>
      </c>
      <c r="B51" s="53" t="s">
        <v>30</v>
      </c>
      <c r="C51" s="66">
        <v>627.2</v>
      </c>
      <c r="D51" s="64">
        <v>2275</v>
      </c>
      <c r="E51" s="59">
        <v>2500</v>
      </c>
      <c r="F51" s="64">
        <v>225</v>
      </c>
      <c r="G51" s="38">
        <v>0</v>
      </c>
      <c r="J51" s="38">
        <v>1500</v>
      </c>
      <c r="K51" s="102">
        <v>2000</v>
      </c>
      <c r="L51" s="102">
        <v>2000</v>
      </c>
      <c r="M51" s="102">
        <v>2000</v>
      </c>
      <c r="N51" s="102">
        <v>2000</v>
      </c>
      <c r="O51" s="102">
        <v>2000</v>
      </c>
    </row>
    <row r="52" spans="1:15" ht="12.75">
      <c r="A52" s="25" t="s">
        <v>8</v>
      </c>
      <c r="B52" s="69" t="s">
        <v>25</v>
      </c>
      <c r="C52" s="66">
        <v>11477.3</v>
      </c>
      <c r="D52" s="64">
        <v>12226.7</v>
      </c>
      <c r="E52" s="59">
        <v>15926.8</v>
      </c>
      <c r="F52" s="64">
        <v>3700.1</v>
      </c>
      <c r="G52" s="36">
        <v>3700</v>
      </c>
      <c r="H52" t="s">
        <v>61</v>
      </c>
      <c r="J52" s="38">
        <v>17500</v>
      </c>
      <c r="K52" s="102">
        <v>3100</v>
      </c>
      <c r="L52" s="102">
        <v>0</v>
      </c>
      <c r="M52" s="102">
        <v>0</v>
      </c>
      <c r="N52" s="102">
        <v>0</v>
      </c>
      <c r="O52" s="102">
        <v>0</v>
      </c>
    </row>
    <row r="53" spans="1:15" ht="12.75">
      <c r="A53" s="8" t="s">
        <v>9</v>
      </c>
      <c r="B53" s="69" t="s">
        <v>33</v>
      </c>
      <c r="C53" s="67"/>
      <c r="D53" s="62"/>
      <c r="E53" s="61"/>
      <c r="F53" s="62"/>
      <c r="G53" s="41"/>
      <c r="J53" s="40">
        <v>2500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</row>
    <row r="54" spans="1:15" ht="12.75">
      <c r="A54" s="88" t="s">
        <v>13</v>
      </c>
      <c r="B54" s="70" t="s">
        <v>52</v>
      </c>
      <c r="C54" s="67">
        <v>0</v>
      </c>
      <c r="D54" s="62">
        <v>1274</v>
      </c>
      <c r="E54" s="61">
        <v>500</v>
      </c>
      <c r="F54" s="62">
        <v>-774</v>
      </c>
      <c r="G54" s="41">
        <v>500</v>
      </c>
      <c r="H54" t="s">
        <v>62</v>
      </c>
      <c r="J54" s="40">
        <v>500</v>
      </c>
      <c r="K54" s="102">
        <v>500</v>
      </c>
      <c r="L54" s="102">
        <v>500</v>
      </c>
      <c r="M54" s="102">
        <v>500</v>
      </c>
      <c r="N54" s="102">
        <v>500</v>
      </c>
      <c r="O54" s="102">
        <v>500</v>
      </c>
    </row>
    <row r="55" spans="1:15" ht="13.5" thickBot="1">
      <c r="A55" s="86" t="s">
        <v>15</v>
      </c>
      <c r="B55" s="89" t="s">
        <v>116</v>
      </c>
      <c r="C55" s="87"/>
      <c r="D55" s="81"/>
      <c r="E55" s="84"/>
      <c r="F55" s="85"/>
      <c r="G55" s="82"/>
      <c r="H55" s="83"/>
      <c r="I55" s="90"/>
      <c r="J55" s="38">
        <v>40000</v>
      </c>
      <c r="K55" s="103">
        <v>40000</v>
      </c>
      <c r="L55" s="103">
        <v>0</v>
      </c>
      <c r="M55" s="103">
        <v>0</v>
      </c>
      <c r="N55" s="103">
        <v>0</v>
      </c>
      <c r="O55" s="103">
        <v>0</v>
      </c>
    </row>
    <row r="56" spans="1:15" ht="13.5" thickBot="1">
      <c r="A56" s="2"/>
      <c r="B56" s="26" t="s">
        <v>47</v>
      </c>
      <c r="C56" s="9" t="e">
        <f>#REF!+C49+C50+C51+C52</f>
        <v>#REF!</v>
      </c>
      <c r="D56" s="9">
        <f>SUM(D49:D54)</f>
        <v>17426.4</v>
      </c>
      <c r="E56" s="9">
        <f>SUM(E49:E54)</f>
        <v>19966.8</v>
      </c>
      <c r="F56" s="6">
        <f>SUM(F49:F54)</f>
        <v>2540.3999999999996</v>
      </c>
      <c r="G56" s="6">
        <f>SUM(G49:G54)</f>
        <v>4200</v>
      </c>
      <c r="J56" s="9">
        <f aca="true" t="shared" si="0" ref="J56:O56">SUM(J49:J55)</f>
        <v>65050</v>
      </c>
      <c r="K56" s="9">
        <f t="shared" si="0"/>
        <v>49200</v>
      </c>
      <c r="L56" s="9">
        <f t="shared" si="0"/>
        <v>6100</v>
      </c>
      <c r="M56" s="9">
        <f t="shared" si="0"/>
        <v>6100</v>
      </c>
      <c r="N56" s="9">
        <f t="shared" si="0"/>
        <v>6100</v>
      </c>
      <c r="O56" s="9">
        <f t="shared" si="0"/>
        <v>6100</v>
      </c>
    </row>
    <row r="57" spans="1:15" ht="13.5" thickBot="1">
      <c r="A57" s="1"/>
      <c r="B57" s="11"/>
      <c r="C57" s="42"/>
      <c r="D57" s="42"/>
      <c r="E57" s="42"/>
      <c r="F57" s="42"/>
      <c r="G57" s="42"/>
      <c r="J57" s="93"/>
      <c r="K57" s="95"/>
      <c r="L57" s="93"/>
      <c r="M57" s="93"/>
      <c r="N57" s="93"/>
      <c r="O57" s="93"/>
    </row>
    <row r="58" spans="1:15" ht="13.5" thickBot="1">
      <c r="A58" s="2"/>
      <c r="B58" s="4" t="s">
        <v>54</v>
      </c>
      <c r="C58" s="9" t="e">
        <f aca="true" t="shared" si="1" ref="C58:J58">C44+C56</f>
        <v>#REF!</v>
      </c>
      <c r="D58" s="9">
        <f t="shared" si="1"/>
        <v>294947.4</v>
      </c>
      <c r="E58" s="9">
        <f t="shared" si="1"/>
        <v>306084.103</v>
      </c>
      <c r="F58" s="9">
        <f t="shared" si="1"/>
        <v>11136.699999999999</v>
      </c>
      <c r="G58" s="9">
        <f t="shared" si="1"/>
        <v>21427.6</v>
      </c>
      <c r="H58" s="9">
        <f t="shared" si="1"/>
        <v>0</v>
      </c>
      <c r="I58" s="9">
        <f t="shared" si="1"/>
        <v>0</v>
      </c>
      <c r="J58" s="9">
        <f t="shared" si="1"/>
        <v>431018.99999999994</v>
      </c>
      <c r="K58" s="9">
        <f>K44+K56</f>
        <v>379023.99999999994</v>
      </c>
      <c r="L58" s="9">
        <f>L44+L56</f>
        <v>339023.99999999994</v>
      </c>
      <c r="M58" s="9">
        <f>M44+M56</f>
        <v>332401.99999999994</v>
      </c>
      <c r="N58" s="9">
        <f>N44+N56</f>
        <v>332401.99999999994</v>
      </c>
      <c r="O58" s="9">
        <f>O44+O56</f>
        <v>332401.99999999994</v>
      </c>
    </row>
    <row r="59" spans="4:15" ht="13.5" thickBot="1">
      <c r="D59" s="1"/>
      <c r="E59" s="1"/>
      <c r="F59" s="1"/>
      <c r="G59" s="1"/>
      <c r="J59" s="93"/>
      <c r="K59" s="95"/>
      <c r="L59" s="93"/>
      <c r="M59" s="93"/>
      <c r="N59" s="93"/>
      <c r="O59" s="93"/>
    </row>
    <row r="60" spans="1:15" ht="39" customHeight="1" thickBot="1">
      <c r="A60" s="4"/>
      <c r="B60" s="52" t="s">
        <v>50</v>
      </c>
      <c r="C60" s="24" t="s">
        <v>113</v>
      </c>
      <c r="D60" s="46" t="s">
        <v>84</v>
      </c>
      <c r="E60" s="46" t="s">
        <v>73</v>
      </c>
      <c r="F60" s="33"/>
      <c r="G60" s="33"/>
      <c r="J60" s="98" t="s">
        <v>132</v>
      </c>
      <c r="K60" s="104" t="s">
        <v>127</v>
      </c>
      <c r="L60" s="104" t="s">
        <v>128</v>
      </c>
      <c r="M60" s="104" t="s">
        <v>129</v>
      </c>
      <c r="N60" s="104" t="s">
        <v>130</v>
      </c>
      <c r="O60" s="104" t="s">
        <v>131</v>
      </c>
    </row>
    <row r="61" spans="1:15" ht="13.5" thickBot="1">
      <c r="A61" s="8"/>
      <c r="B61" s="19" t="s">
        <v>51</v>
      </c>
      <c r="C61" s="30">
        <v>11612.9</v>
      </c>
      <c r="D61" s="56">
        <v>11612.9</v>
      </c>
      <c r="E61" s="56">
        <v>11612.9</v>
      </c>
      <c r="F61" s="38"/>
      <c r="G61" s="38"/>
      <c r="J61" s="105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</row>
    <row r="62" spans="1:15" s="10" customFormat="1" ht="15.75" thickBot="1">
      <c r="A62" s="2"/>
      <c r="B62" s="7" t="s">
        <v>47</v>
      </c>
      <c r="C62" s="6">
        <f>C61</f>
        <v>11612.9</v>
      </c>
      <c r="D62" s="9">
        <f>D61</f>
        <v>11612.9</v>
      </c>
      <c r="E62" s="9">
        <f>E61</f>
        <v>11612.9</v>
      </c>
      <c r="F62" s="6"/>
      <c r="G62" s="6"/>
      <c r="J62" s="9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</row>
    <row r="63" spans="1:15" ht="13.5" thickBot="1">
      <c r="A63" s="1"/>
      <c r="B63" s="1"/>
      <c r="C63" s="1"/>
      <c r="D63" s="32" t="s">
        <v>53</v>
      </c>
      <c r="E63" s="32"/>
      <c r="F63" s="32"/>
      <c r="G63" s="32"/>
      <c r="J63" s="108"/>
      <c r="K63" s="93"/>
      <c r="L63" s="93"/>
      <c r="M63" s="93"/>
      <c r="N63" s="93"/>
      <c r="O63" s="93"/>
    </row>
    <row r="64" spans="1:15" s="51" customFormat="1" ht="15.75" thickBot="1">
      <c r="A64" s="54" t="s">
        <v>111</v>
      </c>
      <c r="B64" s="55"/>
      <c r="C64" s="27" t="e">
        <f>C44+C56+C62</f>
        <v>#REF!</v>
      </c>
      <c r="D64" s="48">
        <f>D44+D56+D62</f>
        <v>306560.30000000005</v>
      </c>
      <c r="E64" s="49">
        <f>E44+E56+E62</f>
        <v>317697.003</v>
      </c>
      <c r="F64" s="50">
        <f>F44+F56+F62</f>
        <v>11136.699999999999</v>
      </c>
      <c r="G64" s="50">
        <f>G44+G56+G62</f>
        <v>21427.6</v>
      </c>
      <c r="J64" s="109">
        <f aca="true" t="shared" si="2" ref="J64:O64">J58+J62</f>
        <v>431018.99999999994</v>
      </c>
      <c r="K64" s="109">
        <f t="shared" si="2"/>
        <v>379023.99999999994</v>
      </c>
      <c r="L64" s="109">
        <f t="shared" si="2"/>
        <v>339023.99999999994</v>
      </c>
      <c r="M64" s="109">
        <f t="shared" si="2"/>
        <v>332401.99999999994</v>
      </c>
      <c r="N64" s="109">
        <f t="shared" si="2"/>
        <v>332401.99999999994</v>
      </c>
      <c r="O64" s="109">
        <f t="shared" si="2"/>
        <v>332401.99999999994</v>
      </c>
    </row>
    <row r="65" spans="4:15" ht="9" customHeight="1">
      <c r="D65" s="28"/>
      <c r="E65" s="15"/>
      <c r="F65" s="15"/>
      <c r="J65" s="93"/>
      <c r="K65" s="95"/>
      <c r="L65" s="93"/>
      <c r="M65" s="93"/>
      <c r="N65" s="93"/>
      <c r="O65" s="93"/>
    </row>
    <row r="66" spans="2:15" ht="15">
      <c r="B66" s="72"/>
      <c r="C66" s="72"/>
      <c r="D66" s="72"/>
      <c r="E66" s="79"/>
      <c r="F66" s="79"/>
      <c r="G66" s="72"/>
      <c r="H66" s="72"/>
      <c r="I66" s="72"/>
      <c r="J66" s="93"/>
      <c r="K66" s="110"/>
      <c r="L66" s="110"/>
      <c r="M66" s="110"/>
      <c r="N66" s="110"/>
      <c r="O66" s="93"/>
    </row>
    <row r="67" spans="10:15" ht="12" customHeight="1">
      <c r="J67" s="93"/>
      <c r="K67" s="111"/>
      <c r="L67" s="93"/>
      <c r="M67" s="112"/>
      <c r="N67" s="93"/>
      <c r="O67" s="93"/>
    </row>
    <row r="68" spans="10:15" ht="12.75" hidden="1">
      <c r="J68" s="93"/>
      <c r="K68" s="93"/>
      <c r="L68" s="93"/>
      <c r="M68" s="93"/>
      <c r="N68" s="93"/>
      <c r="O68" s="93"/>
    </row>
    <row r="69" spans="5:15" ht="12.75" hidden="1">
      <c r="E69">
        <v>2</v>
      </c>
      <c r="J69" s="93"/>
      <c r="K69" s="93"/>
      <c r="L69" s="93"/>
      <c r="M69" s="93"/>
      <c r="N69" s="93"/>
      <c r="O69" s="93"/>
    </row>
    <row r="70" spans="10:15" ht="2.25" customHeight="1">
      <c r="J70" s="93"/>
      <c r="K70" s="93"/>
      <c r="L70" s="93"/>
      <c r="M70" s="93"/>
      <c r="N70" s="93"/>
      <c r="O70" s="93"/>
    </row>
    <row r="71" spans="7:15" ht="12.75" hidden="1">
      <c r="G71">
        <v>2</v>
      </c>
      <c r="J71" s="93"/>
      <c r="K71" s="93"/>
      <c r="L71" s="93"/>
      <c r="M71" s="93"/>
      <c r="N71" s="93"/>
      <c r="O71" s="93"/>
    </row>
    <row r="72" spans="2:15" ht="15" hidden="1">
      <c r="B72" s="43" t="s">
        <v>110</v>
      </c>
      <c r="C72" s="43"/>
      <c r="D72" s="43"/>
      <c r="J72" s="93"/>
      <c r="K72" s="93"/>
      <c r="L72" s="93"/>
      <c r="M72" s="93"/>
      <c r="N72" s="93"/>
      <c r="O72" s="93"/>
    </row>
    <row r="73" spans="1:15" ht="12.75" hidden="1">
      <c r="A73" t="s">
        <v>55</v>
      </c>
      <c r="B73" t="s">
        <v>64</v>
      </c>
      <c r="D73" t="s">
        <v>98</v>
      </c>
      <c r="J73" s="93"/>
      <c r="K73" s="93"/>
      <c r="L73" s="93"/>
      <c r="M73" s="93"/>
      <c r="N73" s="93"/>
      <c r="O73" s="93"/>
    </row>
    <row r="74" spans="1:15" ht="12.75" hidden="1">
      <c r="A74" s="18" t="s">
        <v>56</v>
      </c>
      <c r="B74" s="18" t="s">
        <v>63</v>
      </c>
      <c r="D74" t="s">
        <v>108</v>
      </c>
      <c r="J74" s="93"/>
      <c r="K74" s="93"/>
      <c r="L74" s="93"/>
      <c r="M74" s="93"/>
      <c r="N74" s="93"/>
      <c r="O74" s="93"/>
    </row>
    <row r="75" spans="1:15" ht="12.75" hidden="1">
      <c r="A75" t="s">
        <v>57</v>
      </c>
      <c r="B75" t="s">
        <v>65</v>
      </c>
      <c r="D75" s="44" t="s">
        <v>99</v>
      </c>
      <c r="J75" s="93"/>
      <c r="K75" s="93"/>
      <c r="L75" s="93"/>
      <c r="M75" s="93"/>
      <c r="N75" s="93"/>
      <c r="O75" s="93"/>
    </row>
    <row r="76" spans="4:15" ht="12.75" hidden="1">
      <c r="D76" t="s">
        <v>66</v>
      </c>
      <c r="J76" s="93"/>
      <c r="K76" s="93"/>
      <c r="L76" s="93"/>
      <c r="M76" s="93"/>
      <c r="N76" s="93"/>
      <c r="O76" s="93"/>
    </row>
    <row r="77" spans="1:15" ht="12.75" hidden="1">
      <c r="A77" t="s">
        <v>58</v>
      </c>
      <c r="B77" t="s">
        <v>67</v>
      </c>
      <c r="D77" t="s">
        <v>100</v>
      </c>
      <c r="J77" s="93"/>
      <c r="K77" s="93"/>
      <c r="L77" s="93"/>
      <c r="M77" s="93"/>
      <c r="N77" s="93"/>
      <c r="O77" s="93"/>
    </row>
    <row r="78" spans="1:15" ht="12.75" hidden="1">
      <c r="A78" t="s">
        <v>68</v>
      </c>
      <c r="B78" t="s">
        <v>70</v>
      </c>
      <c r="D78" t="s">
        <v>74</v>
      </c>
      <c r="J78" s="93"/>
      <c r="K78" s="93"/>
      <c r="L78" s="93"/>
      <c r="M78" s="93"/>
      <c r="N78" s="93"/>
      <c r="O78" s="93"/>
    </row>
    <row r="79" spans="1:15" ht="12.75" hidden="1">
      <c r="A79" t="s">
        <v>60</v>
      </c>
      <c r="B79" t="s">
        <v>69</v>
      </c>
      <c r="D79" t="s">
        <v>75</v>
      </c>
      <c r="J79" s="93"/>
      <c r="K79" s="93"/>
      <c r="L79" s="93"/>
      <c r="M79" s="93"/>
      <c r="N79" s="93"/>
      <c r="O79" s="93"/>
    </row>
    <row r="80" spans="1:15" ht="12.75" hidden="1">
      <c r="A80" t="s">
        <v>71</v>
      </c>
      <c r="B80" t="s">
        <v>63</v>
      </c>
      <c r="D80" t="s">
        <v>78</v>
      </c>
      <c r="J80" s="93"/>
      <c r="K80" s="93"/>
      <c r="L80" s="93"/>
      <c r="M80" s="93"/>
      <c r="N80" s="93"/>
      <c r="O80" s="93"/>
    </row>
    <row r="81" spans="1:15" ht="12.75" hidden="1">
      <c r="A81" t="s">
        <v>72</v>
      </c>
      <c r="B81" t="s">
        <v>79</v>
      </c>
      <c r="D81" t="s">
        <v>101</v>
      </c>
      <c r="J81" s="93"/>
      <c r="K81" s="93"/>
      <c r="L81" s="93"/>
      <c r="M81" s="93"/>
      <c r="N81" s="93"/>
      <c r="O81" s="93"/>
    </row>
    <row r="82" spans="1:15" ht="12.75" hidden="1">
      <c r="A82" t="s">
        <v>76</v>
      </c>
      <c r="B82" t="s">
        <v>80</v>
      </c>
      <c r="D82" t="s">
        <v>102</v>
      </c>
      <c r="J82" s="93"/>
      <c r="K82" s="93"/>
      <c r="L82" s="93"/>
      <c r="M82" s="93"/>
      <c r="N82" s="93"/>
      <c r="O82" s="93"/>
    </row>
    <row r="83" spans="4:15" ht="12.75" hidden="1">
      <c r="D83" t="s">
        <v>77</v>
      </c>
      <c r="J83" s="93"/>
      <c r="K83" s="93"/>
      <c r="L83" s="93"/>
      <c r="M83" s="93"/>
      <c r="N83" s="93"/>
      <c r="O83" s="93"/>
    </row>
    <row r="84" spans="1:15" ht="12.75" hidden="1">
      <c r="A84" t="s">
        <v>85</v>
      </c>
      <c r="B84" t="s">
        <v>91</v>
      </c>
      <c r="D84" s="44" t="s">
        <v>109</v>
      </c>
      <c r="J84" s="93"/>
      <c r="K84" s="93"/>
      <c r="L84" s="93"/>
      <c r="M84" s="93"/>
      <c r="N84" s="93"/>
      <c r="O84" s="93"/>
    </row>
    <row r="85" spans="1:15" ht="12.75" hidden="1">
      <c r="A85" t="s">
        <v>86</v>
      </c>
      <c r="B85" t="s">
        <v>106</v>
      </c>
      <c r="D85" s="44" t="s">
        <v>96</v>
      </c>
      <c r="J85" s="93"/>
      <c r="K85" s="93"/>
      <c r="L85" s="93"/>
      <c r="M85" s="93"/>
      <c r="N85" s="93"/>
      <c r="O85" s="93"/>
    </row>
    <row r="86" spans="1:15" ht="12.75" hidden="1">
      <c r="A86" t="s">
        <v>92</v>
      </c>
      <c r="B86" t="s">
        <v>97</v>
      </c>
      <c r="D86" s="44" t="s">
        <v>94</v>
      </c>
      <c r="J86" s="93"/>
      <c r="K86" s="93"/>
      <c r="L86" s="93"/>
      <c r="M86" s="93"/>
      <c r="N86" s="93"/>
      <c r="O86" s="93"/>
    </row>
    <row r="87" spans="1:15" ht="12.75" hidden="1">
      <c r="A87" t="s">
        <v>93</v>
      </c>
      <c r="B87" t="s">
        <v>103</v>
      </c>
      <c r="D87" s="44" t="s">
        <v>105</v>
      </c>
      <c r="J87" s="93"/>
      <c r="K87" s="93"/>
      <c r="L87" s="93"/>
      <c r="M87" s="93"/>
      <c r="N87" s="93"/>
      <c r="O87" s="93"/>
    </row>
    <row r="88" spans="1:15" ht="12.75" hidden="1">
      <c r="A88" t="s">
        <v>90</v>
      </c>
      <c r="B88" t="s">
        <v>107</v>
      </c>
      <c r="D88" s="44" t="s">
        <v>95</v>
      </c>
      <c r="J88" s="93"/>
      <c r="K88" s="93"/>
      <c r="L88" s="93"/>
      <c r="M88" s="93"/>
      <c r="N88" s="93"/>
      <c r="O88" s="93"/>
    </row>
    <row r="89" spans="1:15" ht="12.75" hidden="1">
      <c r="A89" t="s">
        <v>87</v>
      </c>
      <c r="B89" t="s">
        <v>103</v>
      </c>
      <c r="D89" s="44" t="s">
        <v>104</v>
      </c>
      <c r="J89" s="93"/>
      <c r="K89" s="93"/>
      <c r="L89" s="93"/>
      <c r="M89" s="93"/>
      <c r="N89" s="93"/>
      <c r="O89" s="93"/>
    </row>
    <row r="90" spans="10:15" ht="12.75" hidden="1">
      <c r="J90" s="93"/>
      <c r="K90" s="93"/>
      <c r="L90" s="93"/>
      <c r="M90" s="93"/>
      <c r="N90" s="93"/>
      <c r="O90" s="93"/>
    </row>
    <row r="91" spans="10:15" ht="12.75">
      <c r="J91" s="93"/>
      <c r="K91" s="93"/>
      <c r="L91" s="93"/>
      <c r="M91" s="93"/>
      <c r="N91" s="93"/>
      <c r="O91" s="93"/>
    </row>
    <row r="92" spans="10:15" ht="12.75">
      <c r="J92" s="93"/>
      <c r="K92" s="93"/>
      <c r="L92" s="93"/>
      <c r="M92" s="93"/>
      <c r="N92" s="93"/>
      <c r="O92" s="93"/>
    </row>
    <row r="93" spans="10:15" ht="12.75">
      <c r="J93" s="93"/>
      <c r="K93" s="93"/>
      <c r="L93" s="93"/>
      <c r="M93" s="93"/>
      <c r="N93" s="93"/>
      <c r="O93" s="93"/>
    </row>
    <row r="94" spans="2:15" ht="12.75">
      <c r="B94" s="16"/>
      <c r="J94" s="93"/>
      <c r="K94" s="93"/>
      <c r="L94" s="93"/>
      <c r="M94" s="93"/>
      <c r="N94" s="93"/>
      <c r="O94" s="93"/>
    </row>
    <row r="95" spans="10:15" ht="12.75">
      <c r="J95" s="93"/>
      <c r="K95" s="93"/>
      <c r="L95" s="93"/>
      <c r="M95" s="93"/>
      <c r="N95" s="93"/>
      <c r="O95" s="93"/>
    </row>
    <row r="96" spans="10:15" ht="12.75">
      <c r="J96" s="93"/>
      <c r="K96" s="93"/>
      <c r="L96" s="93"/>
      <c r="M96" s="93"/>
      <c r="N96" s="93"/>
      <c r="O96" s="93"/>
    </row>
    <row r="97" spans="10:15" ht="12.75">
      <c r="J97" s="93"/>
      <c r="K97" s="93"/>
      <c r="L97" s="93"/>
      <c r="M97" s="93"/>
      <c r="N97" s="93"/>
      <c r="O97" s="93"/>
    </row>
    <row r="98" spans="10:15" ht="12.75">
      <c r="J98" s="93"/>
      <c r="K98" s="93"/>
      <c r="L98" s="93"/>
      <c r="M98" s="93"/>
      <c r="N98" s="93"/>
      <c r="O98" s="93"/>
    </row>
    <row r="99" spans="10:15" ht="12.75">
      <c r="J99" s="93"/>
      <c r="K99" s="93"/>
      <c r="L99" s="93"/>
      <c r="M99" s="93"/>
      <c r="N99" s="93"/>
      <c r="O99" s="93"/>
    </row>
    <row r="100" spans="10:15" ht="12.75">
      <c r="J100" s="93"/>
      <c r="K100" s="93"/>
      <c r="L100" s="93"/>
      <c r="M100" s="93"/>
      <c r="N100" s="93"/>
      <c r="O100" s="93"/>
    </row>
    <row r="101" spans="10:15" ht="12.75">
      <c r="J101" s="93"/>
      <c r="K101" s="93"/>
      <c r="L101" s="93"/>
      <c r="M101" s="93"/>
      <c r="N101" s="93"/>
      <c r="O101" s="93"/>
    </row>
    <row r="104" spans="6:10" ht="12.75">
      <c r="F104" s="76"/>
      <c r="G104" s="76"/>
      <c r="H104" s="76"/>
      <c r="I104" s="76"/>
      <c r="J104" s="76"/>
    </row>
    <row r="108" spans="10:13" ht="12.75">
      <c r="J108" s="31"/>
      <c r="M108" s="14"/>
    </row>
    <row r="109" ht="12.75">
      <c r="M109" s="14"/>
    </row>
    <row r="110" ht="15">
      <c r="M110" s="77"/>
    </row>
  </sheetData>
  <sheetProtection/>
  <printOptions horizontalCentered="1"/>
  <pageMargins left="0" right="0" top="0.03937007874015748" bottom="0.03937007874015748" header="0.8267716535433072" footer="0.8267716535433072"/>
  <pageSetup horizontalDpi="600" verticalDpi="600" orientation="portrait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NatrovaK</dc:creator>
  <cp:keywords/>
  <dc:description/>
  <cp:lastModifiedBy>PekarT</cp:lastModifiedBy>
  <cp:lastPrinted>2019-01-28T13:43:06Z</cp:lastPrinted>
  <dcterms:created xsi:type="dcterms:W3CDTF">2011-05-26T09:11:03Z</dcterms:created>
  <dcterms:modified xsi:type="dcterms:W3CDTF">2019-01-28T13:43:36Z</dcterms:modified>
  <cp:category/>
  <cp:version/>
  <cp:contentType/>
  <cp:contentStatus/>
</cp:coreProperties>
</file>